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airn.sharepoint.com/sites/Kairn/Documents partages/01-PROJETS/24-I-UP8-PAS-passerelle_UP8/05-ING-CONCEPTION/06-DPGF/"/>
    </mc:Choice>
  </mc:AlternateContent>
  <xr:revisionPtr revIDLastSave="199" documentId="8_{5BF59A58-514A-4C86-915E-28E8F49CEBF5}" xr6:coauthVersionLast="47" xr6:coauthVersionMax="47" xr10:uidLastSave="{922EE9F0-4E6E-46C6-B3C6-CB777E3184A1}"/>
  <bookViews>
    <workbookView xWindow="28680" yWindow="-5130" windowWidth="29040" windowHeight="15840" tabRatio="619" xr2:uid="{4A111737-5C4C-4322-89CB-204037328570}"/>
  </bookViews>
  <sheets>
    <sheet name="DPGF LOT1 INTALLATION" sheetId="2" r:id="rId1"/>
  </sheets>
  <definedNames>
    <definedName name="_xlnm.Print_Titles" localSheetId="0">'DPGF LOT1 INTALLATION'!$1:$11</definedName>
    <definedName name="_xlnm.Print_Area" localSheetId="0">'DPGF LOT1 INTALLATION'!$A$2:$U$69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6" i="2" l="1"/>
  <c r="Q19" i="2"/>
  <c r="Q31" i="2"/>
  <c r="Q26" i="2"/>
  <c r="Q27" i="2"/>
  <c r="Q28" i="2"/>
  <c r="Q29" i="2"/>
  <c r="Q30" i="2"/>
  <c r="Q32" i="2"/>
  <c r="Q33" i="2"/>
  <c r="Q34" i="2"/>
  <c r="Q35" i="2"/>
  <c r="Q36" i="2"/>
  <c r="Q37" i="2"/>
  <c r="Q38" i="2"/>
  <c r="P22" i="2"/>
  <c r="Q22" i="2" s="1"/>
  <c r="L15" i="2" l="1"/>
  <c r="L40" i="2"/>
  <c r="L39" i="2"/>
  <c r="L38" i="2"/>
  <c r="L37" i="2"/>
  <c r="L36" i="2"/>
  <c r="L35" i="2"/>
  <c r="L34" i="2"/>
  <c r="L33" i="2"/>
  <c r="L32" i="2"/>
  <c r="L31" i="2"/>
  <c r="L30" i="2"/>
  <c r="L29" i="2"/>
  <c r="L28" i="2"/>
  <c r="L27" i="2"/>
  <c r="L26" i="2"/>
  <c r="L25" i="2"/>
  <c r="L24" i="2"/>
  <c r="L23" i="2"/>
  <c r="L22" i="2"/>
  <c r="L21" i="2"/>
  <c r="L20" i="2"/>
  <c r="L19" i="2"/>
  <c r="L18" i="2"/>
  <c r="L17" i="2"/>
  <c r="L16" i="2"/>
  <c r="G13" i="2" l="1"/>
  <c r="Q17" i="2" l="1"/>
  <c r="F37" i="2" l="1"/>
  <c r="E37" i="2"/>
  <c r="F25" i="2"/>
  <c r="E25" i="2"/>
  <c r="F24" i="2"/>
  <c r="E24" i="2"/>
  <c r="F23" i="2"/>
  <c r="E23" i="2"/>
  <c r="Q21" i="2" l="1"/>
  <c r="F21" i="2"/>
  <c r="E21" i="2"/>
  <c r="F30" i="2"/>
  <c r="E30" i="2"/>
  <c r="E40" i="2"/>
  <c r="E39" i="2"/>
  <c r="E38" i="2"/>
  <c r="E36" i="2"/>
  <c r="E35" i="2"/>
  <c r="E34" i="2"/>
  <c r="E33" i="2"/>
  <c r="E32" i="2"/>
  <c r="E31" i="2"/>
  <c r="E29" i="2"/>
  <c r="E28" i="2"/>
  <c r="E27" i="2"/>
  <c r="E26" i="2"/>
  <c r="E22" i="2"/>
  <c r="E20" i="2"/>
  <c r="E19" i="2"/>
  <c r="E18" i="2"/>
  <c r="E17" i="2"/>
  <c r="E16" i="2"/>
  <c r="Q39" i="2" l="1"/>
  <c r="Q20" i="2"/>
  <c r="Q18" i="2"/>
  <c r="F40" i="2"/>
  <c r="F39" i="2"/>
  <c r="F38" i="2"/>
  <c r="F36" i="2"/>
  <c r="F35" i="2"/>
  <c r="F34" i="2"/>
  <c r="F33" i="2"/>
  <c r="F32" i="2"/>
  <c r="F31" i="2"/>
  <c r="F29" i="2"/>
  <c r="F28" i="2"/>
  <c r="F27" i="2"/>
  <c r="F26" i="2"/>
  <c r="F22" i="2"/>
  <c r="F20" i="2"/>
  <c r="F19" i="2"/>
  <c r="F18" i="2"/>
  <c r="F17" i="2"/>
  <c r="F16" i="2"/>
  <c r="Q40" i="2" l="1"/>
  <c r="Q42" i="2" s="1"/>
  <c r="Q47" i="2" l="1"/>
  <c r="Q48" i="2" s="1"/>
  <c r="Q4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tc={683FF4A8-0C46-4C6D-B021-33E2119D6AE4}</author>
  </authors>
  <commentList>
    <comment ref="P40" authorId="0" shapeId="0" xr:uid="{683FF4A8-0C46-4C6D-B021-33E2119D6A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La plage de la somme doit être mis à jour pour chaque lot</t>
      </text>
    </comment>
  </commentList>
</comments>
</file>

<file path=xl/sharedStrings.xml><?xml version="1.0" encoding="utf-8"?>
<sst xmlns="http://schemas.openxmlformats.org/spreadsheetml/2006/main" count="100" uniqueCount="81">
  <si>
    <t>ml</t>
  </si>
  <si>
    <t>u</t>
  </si>
  <si>
    <t>Total HT</t>
  </si>
  <si>
    <t>Prix unitaire HT</t>
  </si>
  <si>
    <t xml:space="preserve">TOTAL HT </t>
  </si>
  <si>
    <t>TVA 20%</t>
  </si>
  <si>
    <t>TOTAL TTC</t>
  </si>
  <si>
    <t>KAIRN</t>
  </si>
  <si>
    <t>Sous-total</t>
  </si>
  <si>
    <t>ens</t>
  </si>
  <si>
    <t>Article</t>
  </si>
  <si>
    <t>Lot</t>
  </si>
  <si>
    <t>Propreté du chantier</t>
  </si>
  <si>
    <t>/mois</t>
  </si>
  <si>
    <t>Travaux préparatoires</t>
  </si>
  <si>
    <t>Levage</t>
  </si>
  <si>
    <t>LOTS</t>
  </si>
  <si>
    <t xml:space="preserve">§ </t>
  </si>
  <si>
    <t>Intitulé</t>
  </si>
  <si>
    <t>LOT 1</t>
  </si>
  <si>
    <t>Installation de chantier</t>
  </si>
  <si>
    <t>État des lieux - Huissier</t>
  </si>
  <si>
    <t>Taxes de voirie, démarches administratives</t>
  </si>
  <si>
    <t>Base vie</t>
  </si>
  <si>
    <t>Panneaux de chantier, signalisation, clôture</t>
  </si>
  <si>
    <t>Echafaudages</t>
  </si>
  <si>
    <t>pm</t>
  </si>
  <si>
    <t>Aire de lavage</t>
  </si>
  <si>
    <t>Nettoyage des zones de travail communes</t>
  </si>
  <si>
    <t>Acces et circulations</t>
  </si>
  <si>
    <t>Gestion des accès et circulations</t>
  </si>
  <si>
    <t>Escaliers provisoires</t>
  </si>
  <si>
    <t>Branchements de chantier</t>
  </si>
  <si>
    <t>Branchement electrique</t>
  </si>
  <si>
    <t>Branchement en eau</t>
  </si>
  <si>
    <t>Protection des ouvrages</t>
  </si>
  <si>
    <t>Eclairage de chantier</t>
  </si>
  <si>
    <t>xxx</t>
  </si>
  <si>
    <t>Panneau de chantier</t>
  </si>
  <si>
    <t>Clôture</t>
  </si>
  <si>
    <t>Signalisation</t>
  </si>
  <si>
    <t>Gestion des déchets, bennes à gravois</t>
  </si>
  <si>
    <t>/niv</t>
  </si>
  <si>
    <t>Branchement égout provisoire</t>
  </si>
  <si>
    <t>Installations de chantier et frais généraux</t>
  </si>
  <si>
    <t>CFO-CFA / Éclairage</t>
  </si>
  <si>
    <t>signalisation provisoire</t>
  </si>
  <si>
    <t>Charpente métallique</t>
  </si>
  <si>
    <t>Peinture / Ravalement</t>
  </si>
  <si>
    <t>Ascenseur : Équipement</t>
  </si>
  <si>
    <t>pour les travaux de GO sur l'emprise sud</t>
  </si>
  <si>
    <t>hors consomation (au compte prorata)</t>
  </si>
  <si>
    <t>Compte prorata</t>
  </si>
  <si>
    <t>Aux lots concernés</t>
  </si>
  <si>
    <r>
      <t xml:space="preserve">Aux lots concernés
</t>
    </r>
    <r>
      <rPr>
        <sz val="9"/>
        <rFont val="Avenir Next LT Pro"/>
        <family val="2"/>
      </rPr>
      <t>Démarches administratives à chiffrer</t>
    </r>
    <r>
      <rPr>
        <sz val="9"/>
        <color rgb="FFFF0000"/>
        <rFont val="Avenir Next LT Pro"/>
        <family val="2"/>
      </rPr>
      <t xml:space="preserve">
</t>
    </r>
    <r>
      <rPr>
        <b/>
        <sz val="9"/>
        <rFont val="Avenir Next LT Pro"/>
        <family val="2"/>
      </rPr>
      <t>Taxes de voirie à chiffrer mais à écrire dans la colonne "Commentaires entreprises" en particupiler concernant l'avenue de stalingrad (non inclus dans le chiffrage global)</t>
    </r>
  </si>
  <si>
    <t>Au lot Installation de chantier, Frais de mise en décharge : inclus au compte prorata</t>
  </si>
  <si>
    <t xml:space="preserve">Aux lots consernés (GO et CM pour la tranche 1 et Couverture et serrurerie pour la tranche 2) </t>
  </si>
  <si>
    <t>2 x 3 mois, à ajuster selon disponibilité de locaux</t>
  </si>
  <si>
    <t>Aux lots concernés : montant inclus dans les prestations</t>
  </si>
  <si>
    <t>Tranche</t>
  </si>
  <si>
    <t>Installation de chantier commune</t>
  </si>
  <si>
    <t>Gros-œuvre /  VRD</t>
  </si>
  <si>
    <t>Numéro de lot</t>
  </si>
  <si>
    <t>2bis</t>
  </si>
  <si>
    <t>Serrurerie / Métallerie - Garde-corps passerelles existantes + bancs en sous-face</t>
  </si>
  <si>
    <t>Couverture toile</t>
  </si>
  <si>
    <t>Ind A</t>
  </si>
  <si>
    <t>UP8-PAS - Rénovation de la passerelle extérieure</t>
  </si>
  <si>
    <t>DCE</t>
  </si>
  <si>
    <t>Serrurerie / Métallerie - Garde-corps passerelle de liaison et escaliers neufs, casquette pour ascenseur</t>
  </si>
  <si>
    <t>Serrurerie / Métallerie - Sécurisation et mise en conformité</t>
  </si>
  <si>
    <t>Serrurerie / Métallerie - Rénovation des mains courantes, gardes-corps métalliques, cassettes metalliques ascenseur existant</t>
  </si>
  <si>
    <t>Gros-œuvre /  Enrobé</t>
  </si>
  <si>
    <t>Charpente métallique- passerelle de liaison</t>
  </si>
  <si>
    <t>3bis</t>
  </si>
  <si>
    <t>Décomposition des Prix Globale et Forfaitaire DPGF</t>
  </si>
  <si>
    <t>L'entreprise vérifiera toutes les quantités et dimensions indiquées sur le bordereau qui sont données à titre indicatif. Il lui appartient de faire tous les changements de quantités selon son propre relevé sur les documents du dossier de consultation et sur site si cela s'avère possible.
Aucune plus-value ne sera accordée en cas d'augmentation des quantités ou des diamètres indiquées, ni en cas de mauvaise interprétation du présent document.
L'entreprise remplira les prix unitaires de toutes les lignes du bordereau, même pour les quantités qu'elle considère nulles.
La présente offre est considérée globale et forfaitaire. Il appartiendra à l'entreprise de se rapporter aux documents de l'appel d'offre pour réaliser son offre et tenir compte de toutes les spécificités des équipements (pose et description).
L'entreprise se doit de répondre sur le présent bordereau. Elle est en droit d'ajouter ou de modifier le bordereau pour préciser son offre mais fera apparaître les modifications en rouge.
Avant de répondre à cet appel d'offre et dans le cas des réhabilitations ou rénovation, l'entreprise réalisera une visite sur place pour appréhender l'opération et ses difficultés.</t>
  </si>
  <si>
    <t xml:space="preserve">TOTAL </t>
  </si>
  <si>
    <t>Quantité entreprise</t>
  </si>
  <si>
    <t>Commentaires MOE</t>
  </si>
  <si>
    <t>Commentaires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</si>
</sst>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quot;"/>
    <numFmt numFmtId="165" formatCode="0&quot;.&quot;"/>
    <numFmt numFmtId="166" formatCode="#,##0\ &quot;€&quot;&quot; HT&quot;"/>
    <numFmt numFmtId="169" formatCode="0.0%"/>
  </numFmts>
  <fonts count="34" x14ac:knownFonts="1">
    <font>
      <sz val="11"/>
      <color theme="1"/>
      <name val="Calibri"/>
      <family val="2"/>
      <scheme val="minor"/>
    </font>
    <font>
      <sz val="8"/>
      <name val="Calibri"/>
      <family val="2"/>
      <scheme val="minor"/>
    </font>
    <font>
      <sz val="9"/>
      <color theme="1"/>
      <name val="Avenir Next LT Pro"/>
      <family val="2"/>
    </font>
    <font>
      <sz val="9"/>
      <name val="Avenir Next LT Pro"/>
      <family val="2"/>
    </font>
    <font>
      <sz val="11"/>
      <color theme="1"/>
      <name val="Calibri"/>
      <family val="2"/>
      <scheme val="minor"/>
    </font>
    <font>
      <sz val="9"/>
      <color rgb="FFFF0000"/>
      <name val="Avenir Next LT Pro"/>
      <family val="2"/>
    </font>
    <font>
      <i/>
      <sz val="9"/>
      <color theme="5" tint="-0.249977111117893"/>
      <name val="Avenir Next LT Pro"/>
      <family val="2"/>
    </font>
    <font>
      <sz val="14"/>
      <color theme="1"/>
      <name val="Avenir Next LT Pro Light"/>
      <family val="2"/>
    </font>
    <font>
      <sz val="9"/>
      <color theme="1"/>
      <name val="Avenir Next LT Pro Light"/>
      <family val="2"/>
    </font>
    <font>
      <sz val="12"/>
      <color theme="1"/>
      <name val="Avenir Next LT Pro Light"/>
      <family val="2"/>
    </font>
    <font>
      <sz val="9"/>
      <name val="Avenir Next LT Pro Light"/>
      <family val="2"/>
    </font>
    <font>
      <sz val="48"/>
      <name val="Avenir Next LT Pro Light"/>
      <family val="2"/>
    </font>
    <font>
      <b/>
      <sz val="9"/>
      <color theme="1"/>
      <name val="Avenir Next LT Pro Light"/>
      <family val="2"/>
    </font>
    <font>
      <b/>
      <sz val="14"/>
      <color theme="0"/>
      <name val="Avenir Next LT Pro Light"/>
      <family val="2"/>
    </font>
    <font>
      <i/>
      <sz val="9"/>
      <color theme="5" tint="-0.249977111117893"/>
      <name val="Avenir Next LT Pro Light"/>
      <family val="2"/>
    </font>
    <font>
      <b/>
      <sz val="9"/>
      <name val="Avenir Next LT Pro Light"/>
      <family val="2"/>
    </font>
    <font>
      <sz val="26"/>
      <color theme="1"/>
      <name val="Avenir Next LT Pro Light"/>
      <family val="2"/>
    </font>
    <font>
      <sz val="11"/>
      <color theme="1"/>
      <name val="Avenir Next LT Pro Light"/>
      <family val="2"/>
    </font>
    <font>
      <b/>
      <sz val="11"/>
      <color theme="0"/>
      <name val="Avenir Next LT Pro Light"/>
      <family val="2"/>
    </font>
    <font>
      <sz val="9"/>
      <color rgb="FFFF0000"/>
      <name val="Avenir Next LT Pro Light"/>
      <family val="2"/>
    </font>
    <font>
      <b/>
      <sz val="9"/>
      <name val="Avenir Next LT Pro"/>
      <family val="2"/>
    </font>
    <font>
      <sz val="9"/>
      <color rgb="FF000000"/>
      <name val="Avenir Next LT Pro"/>
      <family val="2"/>
    </font>
    <font>
      <sz val="11"/>
      <name val="Avenir Next LT Pro Light"/>
      <family val="2"/>
    </font>
    <font>
      <sz val="14"/>
      <name val="Avenir Next LT Pro Light"/>
      <family val="2"/>
    </font>
    <font>
      <sz val="12"/>
      <name val="Avenir Next LT Pro Light"/>
      <family val="2"/>
    </font>
    <font>
      <i/>
      <sz val="9"/>
      <name val="Avenir Next LT Pro"/>
      <family val="2"/>
    </font>
    <font>
      <sz val="36"/>
      <color theme="0"/>
      <name val="Avenir Next LT Pro"/>
      <family val="2"/>
    </font>
    <font>
      <sz val="10"/>
      <color rgb="FF000000"/>
      <name val="Avenir Next LT Pro"/>
      <family val="2"/>
    </font>
    <font>
      <b/>
      <sz val="12"/>
      <name val="Avenir Next LT Pro"/>
      <family val="2"/>
    </font>
    <font>
      <b/>
      <sz val="12"/>
      <color theme="1"/>
      <name val="Avenir Next LT Pro"/>
      <family val="2"/>
    </font>
    <font>
      <sz val="12"/>
      <color theme="1"/>
      <name val="Avenir Next LT Pro"/>
      <family val="2"/>
    </font>
    <font>
      <sz val="16"/>
      <color rgb="FF000000"/>
      <name val="Avenir Next LT Pro"/>
      <family val="2"/>
    </font>
    <font>
      <sz val="11"/>
      <color rgb="FF000000"/>
      <name val="Avenir Next LT Pro"/>
      <family val="2"/>
    </font>
    <font>
      <b/>
      <sz val="11"/>
      <color rgb="FF000000"/>
      <name val="Avenir Next LT Pro"/>
      <family val="2"/>
    </font>
  </fonts>
  <fills count="10">
    <fill>
      <patternFill patternType="none"/>
    </fill>
    <fill>
      <patternFill patternType="gray125"/>
    </fill>
    <fill>
      <patternFill patternType="solid">
        <fgColor theme="2" tint="-9.9978637043366805E-2"/>
        <bgColor indexed="64"/>
      </patternFill>
    </fill>
    <fill>
      <patternFill patternType="solid">
        <fgColor theme="6" tint="0.79998168889431442"/>
        <bgColor indexed="64"/>
      </patternFill>
    </fill>
    <fill>
      <patternFill patternType="solid">
        <fgColor rgb="FF558778"/>
        <bgColor indexed="64"/>
      </patternFill>
    </fill>
    <fill>
      <patternFill patternType="solid">
        <fgColor theme="6"/>
        <bgColor indexed="64"/>
      </patternFill>
    </fill>
    <fill>
      <patternFill patternType="solid">
        <fgColor rgb="FFA0C4B9"/>
        <bgColor indexed="64"/>
      </patternFill>
    </fill>
    <fill>
      <patternFill patternType="solid">
        <fgColor theme="1" tint="0.499984740745262"/>
        <bgColor indexed="64"/>
      </patternFill>
    </fill>
    <fill>
      <patternFill patternType="solid">
        <fgColor theme="0"/>
        <bgColor indexed="64"/>
      </patternFill>
    </fill>
    <fill>
      <patternFill patternType="solid">
        <fgColor rgb="FFEDEDED"/>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9" fontId="4" fillId="0" borderId="0" applyFont="0" applyFill="0" applyBorder="0" applyAlignment="0" applyProtection="0"/>
    <xf numFmtId="0" fontId="4" fillId="0" borderId="0"/>
  </cellStyleXfs>
  <cellXfs count="172">
    <xf numFmtId="0" fontId="0" fillId="0" borderId="0" xfId="0"/>
    <xf numFmtId="0" fontId="2" fillId="0" borderId="1" xfId="0" applyFont="1" applyBorder="1" applyAlignment="1">
      <alignment vertical="center" wrapText="1"/>
    </xf>
    <xf numFmtId="0" fontId="2" fillId="3" borderId="5" xfId="0" applyFont="1" applyFill="1" applyBorder="1" applyAlignment="1">
      <alignment vertical="center" wrapText="1"/>
    </xf>
    <xf numFmtId="0" fontId="2" fillId="0" borderId="5" xfId="0" applyFont="1" applyBorder="1" applyAlignment="1">
      <alignment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0" fontId="3" fillId="0" borderId="1" xfId="0" applyFont="1" applyBorder="1" applyAlignment="1">
      <alignment vertical="center" wrapText="1"/>
    </xf>
    <xf numFmtId="0" fontId="8"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8" fillId="0" borderId="0" xfId="0" applyFont="1" applyAlignment="1">
      <alignment horizontal="center"/>
    </xf>
    <xf numFmtId="0" fontId="8" fillId="0" borderId="0" xfId="0" applyFont="1"/>
    <xf numFmtId="1" fontId="8" fillId="0" borderId="0" xfId="0" applyNumberFormat="1" applyFont="1" applyAlignment="1">
      <alignment horizontal="center" vertical="center"/>
    </xf>
    <xf numFmtId="165" fontId="8" fillId="0" borderId="0" xfId="0" applyNumberFormat="1" applyFont="1" applyAlignment="1">
      <alignment horizontal="center" vertical="center"/>
    </xf>
    <xf numFmtId="165" fontId="8" fillId="0" borderId="0" xfId="0" applyNumberFormat="1" applyFont="1" applyAlignment="1">
      <alignment vertical="center"/>
    </xf>
    <xf numFmtId="165" fontId="8" fillId="0" borderId="0" xfId="0" applyNumberFormat="1" applyFont="1" applyAlignment="1">
      <alignment horizontal="left" vertical="center"/>
    </xf>
    <xf numFmtId="0" fontId="8" fillId="0" borderId="0" xfId="0" applyFont="1" applyAlignment="1">
      <alignment horizontal="center" vertical="center" wrapText="1"/>
    </xf>
    <xf numFmtId="1" fontId="12" fillId="2" borderId="1" xfId="0" applyNumberFormat="1" applyFont="1" applyFill="1" applyBorder="1" applyAlignment="1">
      <alignment horizontal="center" vertical="center"/>
    </xf>
    <xf numFmtId="165" fontId="12" fillId="2" borderId="2" xfId="0" applyNumberFormat="1" applyFont="1" applyFill="1" applyBorder="1" applyAlignment="1">
      <alignment horizontal="center" vertical="center"/>
    </xf>
    <xf numFmtId="165" fontId="12" fillId="2" borderId="2" xfId="0" applyNumberFormat="1" applyFont="1" applyFill="1" applyBorder="1" applyAlignment="1">
      <alignment horizontal="left" vertical="center"/>
    </xf>
    <xf numFmtId="165" fontId="12" fillId="2" borderId="4" xfId="0" applyNumberFormat="1" applyFont="1" applyFill="1" applyBorder="1" applyAlignment="1">
      <alignment horizontal="left" vertical="center"/>
    </xf>
    <xf numFmtId="165" fontId="12" fillId="2" borderId="3" xfId="0" applyNumberFormat="1" applyFont="1" applyFill="1" applyBorder="1" applyAlignment="1">
      <alignment horizontal="left" vertical="center"/>
    </xf>
    <xf numFmtId="0" fontId="12" fillId="2" borderId="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8" fillId="0" borderId="0" xfId="0" applyFont="1" applyAlignment="1">
      <alignment vertical="center" wrapText="1"/>
    </xf>
    <xf numFmtId="1" fontId="8" fillId="0" borderId="0" xfId="0" applyNumberFormat="1" applyFont="1" applyAlignment="1">
      <alignment vertical="center"/>
    </xf>
    <xf numFmtId="1" fontId="13" fillId="4" borderId="0" xfId="0" applyNumberFormat="1" applyFont="1" applyFill="1" applyAlignment="1">
      <alignment horizontal="left" vertical="center"/>
    </xf>
    <xf numFmtId="0" fontId="12" fillId="2" borderId="4" xfId="0" applyFont="1" applyFill="1" applyBorder="1" applyAlignment="1">
      <alignment vertical="center" wrapText="1"/>
    </xf>
    <xf numFmtId="0" fontId="12" fillId="2" borderId="3" xfId="0" applyFont="1" applyFill="1" applyBorder="1" applyAlignment="1">
      <alignment vertical="center" wrapText="1"/>
    </xf>
    <xf numFmtId="0" fontId="12" fillId="2" borderId="2" xfId="0" applyFont="1" applyFill="1" applyBorder="1" applyAlignment="1">
      <alignment vertical="center" wrapText="1"/>
    </xf>
    <xf numFmtId="164" fontId="12" fillId="2" borderId="3" xfId="0" applyNumberFormat="1" applyFont="1" applyFill="1" applyBorder="1" applyAlignment="1">
      <alignment vertical="center" wrapText="1"/>
    </xf>
    <xf numFmtId="164" fontId="8" fillId="0" borderId="0" xfId="0" applyNumberFormat="1" applyFont="1" applyAlignment="1">
      <alignment vertical="center"/>
    </xf>
    <xf numFmtId="0" fontId="8" fillId="5" borderId="0" xfId="0" applyFont="1" applyFill="1"/>
    <xf numFmtId="0" fontId="8" fillId="5" borderId="0" xfId="0" applyFont="1" applyFill="1" applyAlignment="1">
      <alignment vertical="center"/>
    </xf>
    <xf numFmtId="0" fontId="9" fillId="5" borderId="0" xfId="0" applyFont="1" applyFill="1" applyAlignment="1">
      <alignment vertical="center"/>
    </xf>
    <xf numFmtId="0" fontId="8" fillId="5" borderId="0" xfId="0" applyFont="1" applyFill="1" applyAlignment="1">
      <alignment vertical="center" wrapText="1"/>
    </xf>
    <xf numFmtId="0" fontId="8" fillId="0" borderId="0" xfId="0" applyFont="1" applyAlignment="1">
      <alignment wrapText="1"/>
    </xf>
    <xf numFmtId="164" fontId="2" fillId="0" borderId="1" xfId="0" applyNumberFormat="1" applyFont="1" applyBorder="1" applyAlignment="1">
      <alignment vertical="center" wrapText="1"/>
    </xf>
    <xf numFmtId="165" fontId="7" fillId="0" borderId="0" xfId="0" applyNumberFormat="1" applyFont="1" applyAlignment="1">
      <alignment horizontal="right" vertical="center"/>
    </xf>
    <xf numFmtId="165" fontId="7" fillId="0" borderId="0" xfId="0" applyNumberFormat="1" applyFont="1" applyAlignment="1">
      <alignment horizontal="center" vertical="center"/>
    </xf>
    <xf numFmtId="165" fontId="7" fillId="0" borderId="0" xfId="0" applyNumberFormat="1" applyFont="1" applyAlignment="1">
      <alignment horizontal="left" vertical="center"/>
    </xf>
    <xf numFmtId="165" fontId="2" fillId="0" borderId="1" xfId="0" applyNumberFormat="1" applyFont="1" applyBorder="1" applyAlignment="1">
      <alignment horizontal="center" vertical="center" wrapText="1"/>
    </xf>
    <xf numFmtId="165" fontId="2" fillId="0" borderId="2" xfId="0" applyNumberFormat="1" applyFont="1" applyBorder="1" applyAlignment="1">
      <alignment horizontal="center" vertical="center" wrapText="1"/>
    </xf>
    <xf numFmtId="165" fontId="2" fillId="0" borderId="4"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1" fontId="8" fillId="0" borderId="0" xfId="0" applyNumberFormat="1" applyFont="1" applyAlignment="1">
      <alignment horizontal="center" vertical="center" wrapText="1"/>
    </xf>
    <xf numFmtId="165" fontId="8" fillId="0" borderId="0" xfId="0" applyNumberFormat="1" applyFont="1" applyAlignment="1">
      <alignment horizontal="center" vertical="center" wrapText="1"/>
    </xf>
    <xf numFmtId="165" fontId="8" fillId="0" borderId="0" xfId="0" applyNumberFormat="1" applyFont="1" applyAlignment="1">
      <alignment horizontal="left" vertical="center" wrapText="1"/>
    </xf>
    <xf numFmtId="1" fontId="8" fillId="0" borderId="0" xfId="0" applyNumberFormat="1" applyFont="1" applyAlignment="1">
      <alignment vertical="center" wrapText="1"/>
    </xf>
    <xf numFmtId="1" fontId="12" fillId="2" borderId="1" xfId="0" applyNumberFormat="1" applyFont="1" applyFill="1" applyBorder="1" applyAlignment="1">
      <alignment horizontal="center" vertical="center" wrapText="1"/>
    </xf>
    <xf numFmtId="165" fontId="12" fillId="2" borderId="2" xfId="0" applyNumberFormat="1" applyFont="1" applyFill="1" applyBorder="1" applyAlignment="1">
      <alignment horizontal="center" vertical="center" wrapText="1"/>
    </xf>
    <xf numFmtId="165" fontId="12" fillId="2" borderId="4" xfId="0" applyNumberFormat="1" applyFont="1" applyFill="1" applyBorder="1" applyAlignment="1">
      <alignment horizontal="left" vertical="center" wrapText="1"/>
    </xf>
    <xf numFmtId="165" fontId="2" fillId="3" borderId="1" xfId="0" applyNumberFormat="1" applyFont="1" applyFill="1" applyBorder="1" applyAlignment="1">
      <alignment horizontal="center" vertical="center" wrapText="1"/>
    </xf>
    <xf numFmtId="165" fontId="2" fillId="3" borderId="2" xfId="0" applyNumberFormat="1" applyFont="1" applyFill="1" applyBorder="1" applyAlignment="1">
      <alignment horizontal="center" vertical="center" wrapText="1"/>
    </xf>
    <xf numFmtId="165" fontId="2" fillId="3" borderId="4" xfId="0" applyNumberFormat="1" applyFont="1" applyFill="1" applyBorder="1" applyAlignment="1">
      <alignment horizontal="center" vertical="center" wrapText="1"/>
    </xf>
    <xf numFmtId="165" fontId="2" fillId="3" borderId="3" xfId="0" applyNumberFormat="1" applyFont="1" applyFill="1" applyBorder="1" applyAlignment="1">
      <alignment horizontal="center" vertical="center" wrapText="1"/>
    </xf>
    <xf numFmtId="1" fontId="2" fillId="3" borderId="5" xfId="0" applyNumberFormat="1" applyFont="1" applyFill="1" applyBorder="1" applyAlignment="1">
      <alignment vertical="center" wrapText="1"/>
    </xf>
    <xf numFmtId="164" fontId="2" fillId="3" borderId="5" xfId="0" applyNumberFormat="1" applyFont="1" applyFill="1" applyBorder="1" applyAlignment="1">
      <alignment vertical="center" wrapText="1"/>
    </xf>
    <xf numFmtId="1" fontId="2" fillId="0" borderId="1" xfId="0" applyNumberFormat="1" applyFont="1" applyBorder="1" applyAlignment="1">
      <alignment vertical="center" wrapText="1"/>
    </xf>
    <xf numFmtId="1" fontId="3" fillId="0" borderId="1" xfId="0" applyNumberFormat="1" applyFont="1" applyBorder="1" applyAlignment="1">
      <alignment vertical="center" wrapText="1"/>
    </xf>
    <xf numFmtId="164" fontId="3" fillId="0" borderId="1" xfId="0" applyNumberFormat="1" applyFont="1" applyBorder="1" applyAlignment="1">
      <alignment vertical="center" wrapText="1"/>
    </xf>
    <xf numFmtId="164" fontId="12" fillId="0" borderId="1" xfId="0" applyNumberFormat="1" applyFont="1" applyBorder="1" applyAlignment="1">
      <alignment vertical="center" wrapText="1"/>
    </xf>
    <xf numFmtId="164" fontId="12" fillId="0" borderId="6" xfId="0" applyNumberFormat="1" applyFont="1" applyBorder="1" applyAlignment="1">
      <alignment vertical="center" wrapText="1"/>
    </xf>
    <xf numFmtId="0" fontId="3" fillId="3" borderId="5" xfId="0" applyFont="1" applyFill="1" applyBorder="1" applyAlignment="1">
      <alignment vertical="center" wrapText="1"/>
    </xf>
    <xf numFmtId="0" fontId="14" fillId="0" borderId="0" xfId="0" applyFont="1" applyAlignment="1">
      <alignment vertical="center" wrapText="1"/>
    </xf>
    <xf numFmtId="164" fontId="8" fillId="0" borderId="0" xfId="0" applyNumberFormat="1" applyFont="1" applyAlignment="1">
      <alignment vertical="center" wrapText="1"/>
    </xf>
    <xf numFmtId="0" fontId="12" fillId="2" borderId="2" xfId="0" applyFont="1" applyFill="1" applyBorder="1" applyAlignment="1">
      <alignment horizontal="right" vertical="center" wrapText="1"/>
    </xf>
    <xf numFmtId="0" fontId="12" fillId="2" borderId="3" xfId="0" applyFont="1" applyFill="1" applyBorder="1" applyAlignment="1">
      <alignment horizontal="right" vertical="center" wrapText="1"/>
    </xf>
    <xf numFmtId="164" fontId="12" fillId="2" borderId="1" xfId="0" applyNumberFormat="1" applyFont="1" applyFill="1" applyBorder="1" applyAlignment="1">
      <alignment vertical="center" wrapText="1"/>
    </xf>
    <xf numFmtId="0" fontId="15" fillId="2" borderId="3" xfId="0" applyFont="1" applyFill="1" applyBorder="1" applyAlignment="1">
      <alignment horizontal="right" vertical="center" wrapText="1"/>
    </xf>
    <xf numFmtId="164" fontId="15" fillId="2" borderId="1" xfId="0" applyNumberFormat="1" applyFont="1" applyFill="1" applyBorder="1" applyAlignment="1">
      <alignment vertical="center" wrapText="1"/>
    </xf>
    <xf numFmtId="165" fontId="6" fillId="0" borderId="1" xfId="0" applyNumberFormat="1" applyFont="1" applyBorder="1" applyAlignment="1">
      <alignment horizontal="center" vertical="center" wrapText="1"/>
    </xf>
    <xf numFmtId="165" fontId="6" fillId="0" borderId="2" xfId="0" applyNumberFormat="1" applyFont="1" applyBorder="1" applyAlignment="1">
      <alignment horizontal="center" vertical="center" wrapText="1"/>
    </xf>
    <xf numFmtId="165" fontId="6" fillId="0" borderId="4"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164" fontId="6" fillId="0" borderId="1" xfId="0" applyNumberFormat="1" applyFont="1" applyBorder="1" applyAlignment="1">
      <alignment vertical="center" wrapText="1"/>
    </xf>
    <xf numFmtId="0" fontId="6" fillId="0" borderId="1" xfId="0" quotePrefix="1" applyFont="1" applyBorder="1" applyAlignment="1">
      <alignment vertical="center" wrapText="1"/>
    </xf>
    <xf numFmtId="164" fontId="6" fillId="7" borderId="1" xfId="0" applyNumberFormat="1" applyFont="1" applyFill="1" applyBorder="1" applyAlignment="1">
      <alignment vertical="center" wrapText="1"/>
    </xf>
    <xf numFmtId="0" fontId="10" fillId="0" borderId="0" xfId="0" applyFont="1" applyAlignment="1">
      <alignment vertical="center" wrapText="1"/>
    </xf>
    <xf numFmtId="0" fontId="7" fillId="0" borderId="0" xfId="0" quotePrefix="1" applyFont="1"/>
    <xf numFmtId="164" fontId="12" fillId="0" borderId="0" xfId="0" applyNumberFormat="1" applyFont="1" applyAlignment="1">
      <alignment vertical="center" wrapText="1"/>
    </xf>
    <xf numFmtId="0" fontId="8" fillId="4" borderId="0" xfId="0" applyFont="1" applyFill="1" applyAlignment="1">
      <alignment vertical="center"/>
    </xf>
    <xf numFmtId="165" fontId="13" fillId="4" borderId="0" xfId="0" applyNumberFormat="1" applyFont="1" applyFill="1" applyAlignment="1">
      <alignment horizontal="center" vertical="center"/>
    </xf>
    <xf numFmtId="165" fontId="8" fillId="4" borderId="0" xfId="0" applyNumberFormat="1" applyFont="1" applyFill="1" applyAlignment="1">
      <alignment horizontal="center" vertical="center"/>
    </xf>
    <xf numFmtId="165" fontId="8" fillId="4" borderId="0" xfId="0" applyNumberFormat="1" applyFont="1" applyFill="1" applyAlignment="1">
      <alignment horizontal="left" vertical="center"/>
    </xf>
    <xf numFmtId="0" fontId="8" fillId="4" borderId="0" xfId="0" applyFont="1" applyFill="1" applyAlignment="1">
      <alignment vertical="center" wrapText="1"/>
    </xf>
    <xf numFmtId="1" fontId="8" fillId="4" borderId="0" xfId="0" applyNumberFormat="1" applyFont="1" applyFill="1" applyAlignment="1">
      <alignment vertical="center"/>
    </xf>
    <xf numFmtId="0" fontId="12" fillId="2" borderId="4" xfId="0" applyFont="1" applyFill="1" applyBorder="1" applyAlignment="1">
      <alignment vertical="center"/>
    </xf>
    <xf numFmtId="0" fontId="5" fillId="3" borderId="5" xfId="0" applyFont="1" applyFill="1" applyBorder="1" applyAlignment="1">
      <alignment vertical="center" wrapText="1"/>
    </xf>
    <xf numFmtId="169" fontId="2" fillId="3" borderId="5" xfId="1" applyNumberFormat="1" applyFont="1" applyFill="1" applyBorder="1" applyAlignment="1">
      <alignment vertical="center" wrapText="1"/>
    </xf>
    <xf numFmtId="0" fontId="3" fillId="0" borderId="5" xfId="0" applyFont="1" applyBorder="1" applyAlignment="1">
      <alignment vertical="center" wrapText="1"/>
    </xf>
    <xf numFmtId="1" fontId="2" fillId="8" borderId="5" xfId="0" applyNumberFormat="1" applyFont="1" applyFill="1" applyBorder="1" applyAlignment="1">
      <alignment vertical="center" wrapText="1"/>
    </xf>
    <xf numFmtId="0" fontId="21" fillId="9" borderId="5" xfId="0" applyFont="1" applyFill="1" applyBorder="1" applyAlignment="1">
      <alignment vertical="center" wrapText="1"/>
    </xf>
    <xf numFmtId="0" fontId="10" fillId="0" borderId="0" xfId="0" applyFont="1" applyAlignment="1">
      <alignment horizontal="center"/>
    </xf>
    <xf numFmtId="0" fontId="10" fillId="0" borderId="0" xfId="0" applyFont="1" applyAlignment="1">
      <alignment horizontal="center" vertical="center"/>
    </xf>
    <xf numFmtId="0" fontId="15" fillId="2" borderId="1" xfId="0" applyFont="1" applyFill="1" applyBorder="1" applyAlignment="1">
      <alignment horizontal="center" vertical="center" wrapText="1"/>
    </xf>
    <xf numFmtId="0" fontId="10" fillId="0" borderId="0" xfId="0" applyFont="1" applyAlignment="1">
      <alignment horizontal="center" vertical="center" wrapText="1"/>
    </xf>
    <xf numFmtId="0" fontId="10" fillId="4" borderId="0" xfId="0" applyFont="1" applyFill="1" applyAlignment="1">
      <alignment horizontal="center" vertical="center"/>
    </xf>
    <xf numFmtId="0" fontId="15"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9" borderId="5" xfId="0" applyFont="1" applyFill="1" applyBorder="1" applyAlignment="1">
      <alignment horizontal="center" vertical="center" wrapText="1"/>
    </xf>
    <xf numFmtId="0" fontId="3" fillId="3" borderId="5" xfId="1" applyNumberFormat="1" applyFont="1" applyFill="1" applyBorder="1" applyAlignment="1">
      <alignment horizontal="center" vertical="center" wrapText="1"/>
    </xf>
    <xf numFmtId="0" fontId="2"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2" fillId="0" borderId="5" xfId="0" applyFont="1" applyBorder="1" applyAlignment="1">
      <alignment horizontal="left" vertical="center" wrapText="1" indent="1"/>
    </xf>
    <xf numFmtId="0" fontId="26" fillId="4" borderId="0" xfId="0" applyFont="1" applyFill="1" applyAlignment="1">
      <alignment horizontal="left"/>
    </xf>
    <xf numFmtId="0" fontId="8" fillId="4" borderId="0" xfId="0" applyFont="1" applyFill="1" applyAlignment="1">
      <alignment horizontal="center" vertical="center"/>
    </xf>
    <xf numFmtId="1" fontId="10" fillId="4" borderId="0" xfId="0" applyNumberFormat="1" applyFont="1" applyFill="1" applyAlignment="1">
      <alignment horizontal="center" vertical="center"/>
    </xf>
    <xf numFmtId="165" fontId="10" fillId="4" borderId="0" xfId="0" applyNumberFormat="1" applyFont="1" applyFill="1" applyAlignment="1">
      <alignment horizontal="center" vertical="center"/>
    </xf>
    <xf numFmtId="165" fontId="10" fillId="4" borderId="0" xfId="0" applyNumberFormat="1" applyFont="1" applyFill="1" applyAlignment="1">
      <alignment vertical="center"/>
    </xf>
    <xf numFmtId="165" fontId="10" fillId="4" borderId="0" xfId="0" applyNumberFormat="1" applyFont="1" applyFill="1" applyAlignment="1">
      <alignment horizontal="left" vertical="center"/>
    </xf>
    <xf numFmtId="0" fontId="11" fillId="4" borderId="0" xfId="0" applyFont="1" applyFill="1" applyAlignment="1">
      <alignment horizontal="left" vertical="center" wrapText="1"/>
    </xf>
    <xf numFmtId="0" fontId="27" fillId="0" borderId="0" xfId="0" applyFont="1"/>
    <xf numFmtId="0" fontId="28" fillId="0" borderId="0" xfId="0" applyFont="1"/>
    <xf numFmtId="14" fontId="27" fillId="0" borderId="0" xfId="0" applyNumberFormat="1" applyFont="1"/>
    <xf numFmtId="0" fontId="29" fillId="0" borderId="0" xfId="0" applyFont="1" applyAlignment="1">
      <alignment horizontal="left"/>
    </xf>
    <xf numFmtId="0" fontId="30" fillId="0" borderId="0" xfId="0" applyFont="1" applyAlignment="1">
      <alignment horizontal="left"/>
    </xf>
    <xf numFmtId="0" fontId="31" fillId="0" borderId="0" xfId="0" applyFont="1" applyAlignment="1">
      <alignment horizontal="left" vertical="center"/>
    </xf>
    <xf numFmtId="0" fontId="32" fillId="0" borderId="0" xfId="0" applyFont="1" applyAlignment="1">
      <alignment horizontal="center"/>
    </xf>
    <xf numFmtId="0" fontId="33" fillId="0" borderId="0" xfId="0" applyFont="1" applyAlignment="1">
      <alignment horizontal="center"/>
    </xf>
    <xf numFmtId="0" fontId="7" fillId="8" borderId="0" xfId="0" quotePrefix="1" applyFont="1" applyFill="1"/>
    <xf numFmtId="14" fontId="7" fillId="0" borderId="0" xfId="0" applyNumberFormat="1" applyFont="1" applyAlignment="1">
      <alignment horizontal="left" vertical="center" wrapText="1"/>
    </xf>
    <xf numFmtId="14" fontId="7"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10" fillId="4" borderId="0" xfId="0" applyFont="1" applyFill="1" applyAlignment="1">
      <alignment vertical="center"/>
    </xf>
    <xf numFmtId="0" fontId="15" fillId="2" borderId="4" xfId="0" applyFont="1" applyFill="1" applyBorder="1" applyAlignment="1">
      <alignment vertical="center" wrapText="1"/>
    </xf>
    <xf numFmtId="0" fontId="25" fillId="0" borderId="1" xfId="0" applyFont="1" applyBorder="1" applyAlignment="1">
      <alignment vertical="center" wrapText="1"/>
    </xf>
    <xf numFmtId="0" fontId="3" fillId="9" borderId="5" xfId="0" applyFont="1" applyFill="1" applyBorder="1" applyAlignment="1">
      <alignment vertical="center" wrapText="1"/>
    </xf>
    <xf numFmtId="169" fontId="3" fillId="3" borderId="5" xfId="1" applyNumberFormat="1" applyFont="1" applyFill="1" applyBorder="1" applyAlignment="1">
      <alignment vertical="center" wrapText="1"/>
    </xf>
    <xf numFmtId="1" fontId="2" fillId="8" borderId="1" xfId="0" applyNumberFormat="1" applyFont="1" applyFill="1" applyBorder="1" applyAlignment="1">
      <alignment vertical="center" wrapText="1"/>
    </xf>
    <xf numFmtId="1" fontId="6" fillId="8" borderId="1" xfId="0" applyNumberFormat="1" applyFont="1" applyFill="1" applyBorder="1" applyAlignment="1">
      <alignment vertical="center" wrapText="1"/>
    </xf>
    <xf numFmtId="1" fontId="3" fillId="8" borderId="1" xfId="0" applyNumberFormat="1" applyFont="1" applyFill="1" applyBorder="1" applyAlignment="1">
      <alignment vertical="center" wrapText="1"/>
    </xf>
    <xf numFmtId="0" fontId="8" fillId="0" borderId="0"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Border="1" applyAlignment="1">
      <alignment vertical="center"/>
    </xf>
    <xf numFmtId="165" fontId="8" fillId="0" borderId="0" xfId="0" applyNumberFormat="1" applyFont="1" applyBorder="1" applyAlignment="1">
      <alignment horizontal="center" vertical="center"/>
    </xf>
    <xf numFmtId="165" fontId="8" fillId="0" borderId="0" xfId="0" applyNumberFormat="1" applyFont="1" applyBorder="1" applyAlignment="1">
      <alignment vertical="center"/>
    </xf>
    <xf numFmtId="165" fontId="8" fillId="0" borderId="0" xfId="0" applyNumberFormat="1" applyFont="1" applyBorder="1" applyAlignment="1">
      <alignment horizontal="left" vertical="center"/>
    </xf>
    <xf numFmtId="0" fontId="8" fillId="0" borderId="0" xfId="0" applyFont="1" applyBorder="1" applyAlignment="1">
      <alignment vertical="center" wrapText="1"/>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16" fillId="0" borderId="0" xfId="0" applyFont="1" applyBorder="1" applyAlignment="1">
      <alignment vertical="center"/>
    </xf>
    <xf numFmtId="165" fontId="9" fillId="0" borderId="0" xfId="0" applyNumberFormat="1" applyFont="1" applyBorder="1" applyAlignment="1">
      <alignment horizontal="center" vertical="center"/>
    </xf>
    <xf numFmtId="165" fontId="9" fillId="0" borderId="0" xfId="0" applyNumberFormat="1" applyFont="1" applyBorder="1" applyAlignment="1">
      <alignment horizontal="left" vertical="center"/>
    </xf>
    <xf numFmtId="0" fontId="9" fillId="0" borderId="0" xfId="0" applyFont="1" applyBorder="1" applyAlignment="1">
      <alignment vertical="center"/>
    </xf>
    <xf numFmtId="0" fontId="17" fillId="0" borderId="0" xfId="0" applyFont="1" applyBorder="1" applyAlignment="1">
      <alignment vertical="center"/>
    </xf>
    <xf numFmtId="165" fontId="7" fillId="0" borderId="0" xfId="0" applyNumberFormat="1" applyFont="1" applyBorder="1" applyAlignment="1">
      <alignment horizontal="right" vertical="center"/>
    </xf>
    <xf numFmtId="165" fontId="7" fillId="0" borderId="0" xfId="0" applyNumberFormat="1" applyFont="1" applyBorder="1" applyAlignment="1">
      <alignment horizontal="center" vertical="center"/>
    </xf>
    <xf numFmtId="165" fontId="7" fillId="0" borderId="0" xfId="0" applyNumberFormat="1" applyFont="1" applyBorder="1" applyAlignment="1">
      <alignment horizontal="left" vertical="center"/>
    </xf>
    <xf numFmtId="0" fontId="7" fillId="0" borderId="0" xfId="0" quotePrefix="1" applyFont="1" applyBorder="1"/>
    <xf numFmtId="14" fontId="7" fillId="0" borderId="0" xfId="0" applyNumberFormat="1" applyFont="1" applyBorder="1" applyAlignment="1">
      <alignment horizontal="left" vertical="center" wrapText="1"/>
    </xf>
    <xf numFmtId="14" fontId="8" fillId="0" borderId="0" xfId="0" applyNumberFormat="1" applyFont="1" applyBorder="1" applyAlignment="1">
      <alignment horizontal="left"/>
    </xf>
    <xf numFmtId="14" fontId="7" fillId="0" borderId="0" xfId="0" applyNumberFormat="1" applyFont="1" applyBorder="1" applyAlignment="1">
      <alignment horizontal="left"/>
    </xf>
    <xf numFmtId="0" fontId="23" fillId="0" borderId="0" xfId="0" applyFont="1" applyBorder="1" applyAlignment="1">
      <alignment horizontal="center"/>
    </xf>
    <xf numFmtId="0" fontId="8" fillId="0" borderId="0" xfId="0" applyFont="1" applyBorder="1" applyAlignment="1">
      <alignment horizontal="right" vertical="center"/>
    </xf>
    <xf numFmtId="0" fontId="19" fillId="0" borderId="0" xfId="0" applyFont="1" applyBorder="1" applyAlignment="1">
      <alignment vertical="center"/>
    </xf>
    <xf numFmtId="1" fontId="7" fillId="0" borderId="0" xfId="0" applyNumberFormat="1" applyFont="1" applyBorder="1" applyAlignment="1">
      <alignment horizontal="center" vertical="center"/>
    </xf>
    <xf numFmtId="14" fontId="7" fillId="0" borderId="0" xfId="0" applyNumberFormat="1" applyFont="1" applyBorder="1" applyAlignment="1">
      <alignment horizontal="left" wrapText="1"/>
    </xf>
    <xf numFmtId="14" fontId="9" fillId="0" borderId="0" xfId="0" applyNumberFormat="1" applyFont="1" applyBorder="1" applyAlignment="1">
      <alignment horizontal="left" vertical="center"/>
    </xf>
    <xf numFmtId="0" fontId="24" fillId="0" borderId="0" xfId="0" applyFont="1" applyBorder="1" applyAlignment="1">
      <alignment horizontal="center" vertical="center"/>
    </xf>
    <xf numFmtId="166" fontId="9" fillId="0" borderId="0" xfId="0" applyNumberFormat="1" applyFont="1" applyBorder="1" applyAlignment="1">
      <alignment vertical="center"/>
    </xf>
    <xf numFmtId="1" fontId="18" fillId="4" borderId="1" xfId="0" applyNumberFormat="1" applyFont="1" applyFill="1" applyBorder="1" applyAlignment="1">
      <alignment horizontal="left" vertical="center" indent="1"/>
    </xf>
    <xf numFmtId="0" fontId="18" fillId="4" borderId="1" xfId="0" applyFont="1" applyFill="1" applyBorder="1" applyAlignment="1">
      <alignment horizontal="center" vertical="center"/>
    </xf>
    <xf numFmtId="0" fontId="18" fillId="4" borderId="1" xfId="0" applyFont="1" applyFill="1" applyBorder="1" applyAlignment="1">
      <alignment horizontal="center" vertical="center" wrapText="1"/>
    </xf>
    <xf numFmtId="14" fontId="17" fillId="6" borderId="1" xfId="0" applyNumberFormat="1" applyFont="1" applyFill="1" applyBorder="1" applyAlignment="1">
      <alignment horizontal="left" vertical="center" indent="1"/>
    </xf>
    <xf numFmtId="0" fontId="17" fillId="6" borderId="1" xfId="0" applyFont="1" applyFill="1" applyBorder="1" applyAlignment="1">
      <alignment horizontal="center" vertical="center"/>
    </xf>
    <xf numFmtId="0" fontId="22" fillId="6" borderId="1" xfId="0" applyFont="1" applyFill="1" applyBorder="1" applyAlignment="1">
      <alignment horizontal="center" vertical="center"/>
    </xf>
    <xf numFmtId="14" fontId="17" fillId="6" borderId="1" xfId="0" applyNumberFormat="1" applyFont="1" applyFill="1" applyBorder="1" applyAlignment="1">
      <alignment horizontal="left" vertical="center" wrapText="1" indent="1"/>
    </xf>
  </cellXfs>
  <cellStyles count="3">
    <cellStyle name="Normal" xfId="0" builtinId="0"/>
    <cellStyle name="Normal 2" xfId="2" xr:uid="{6220D012-2F94-485A-A811-80F4837075EC}"/>
    <cellStyle name="Pourcentage" xfId="1" builtinId="5"/>
  </cellStyles>
  <dxfs count="0"/>
  <tableStyles count="0" defaultTableStyle="TableStyleMedium2" defaultPivotStyle="PivotStyleLight16"/>
  <colors>
    <mruColors>
      <color rgb="FFD0E2DC"/>
      <color rgb="FF558778"/>
      <color rgb="FF33CCFF"/>
      <color rgb="FF9E5440"/>
      <color rgb="FFC4816E"/>
      <color rgb="FFA0C4B9"/>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Thomas Shao" id="{6CC501FC-1661-4223-8885-31138433CEBC}" userId="S::thomas.shao@kairn-ia.fr::5419574b-38dd-4bd0-b9dd-8c8ddb913843"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P40" dT="2024-03-22T11:10:34.01" personId="{6CC501FC-1661-4223-8885-31138433CEBC}" id="{683FF4A8-0C46-4C6D-B021-33E2119D6AE4}">
    <text>La plage de la somme doit être mis à jour pour chaque lot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AF566-B060-4ACC-AD54-26FC95A84E41}">
  <sheetPr>
    <pageSetUpPr fitToPage="1"/>
  </sheetPr>
  <dimension ref="A1:DD69"/>
  <sheetViews>
    <sheetView showGridLines="0" tabSelected="1" zoomScaleNormal="100" zoomScaleSheetLayoutView="100" workbookViewId="0">
      <pane ySplit="11" topLeftCell="A12" activePane="bottomLeft" state="frozen"/>
      <selection activeCell="A32" sqref="A32"/>
      <selection pane="bottomLeft" activeCell="C9" sqref="C9:M9"/>
    </sheetView>
  </sheetViews>
  <sheetFormatPr baseColWidth="10" defaultColWidth="11.5546875" defaultRowHeight="12" outlineLevelRow="1" x14ac:dyDescent="0.25"/>
  <cols>
    <col min="1" max="1" width="5.6640625" style="11" customWidth="1"/>
    <col min="2" max="2" width="5.6640625" style="7" customWidth="1"/>
    <col min="3" max="3" width="5.44140625" style="13" customWidth="1"/>
    <col min="4" max="4" width="2.33203125" style="8" customWidth="1"/>
    <col min="5" max="7" width="3.6640625" style="14" customWidth="1"/>
    <col min="8" max="9" width="3.6640625" style="16" customWidth="1"/>
    <col min="10" max="10" width="46.33203125" style="37" customWidth="1"/>
    <col min="11" max="11" width="43.5546875" style="12" customWidth="1"/>
    <col min="12" max="12" width="9.21875" style="94" customWidth="1"/>
    <col min="13" max="13" width="6.88671875" style="12" customWidth="1"/>
    <col min="14" max="14" width="1.33203125" style="12" customWidth="1"/>
    <col min="15" max="16" width="14" style="12" customWidth="1"/>
    <col min="17" max="17" width="15.21875" style="12" customWidth="1"/>
    <col min="18" max="18" width="43.5546875" style="12" customWidth="1"/>
    <col min="19" max="21" width="5.6640625" style="12" customWidth="1"/>
    <col min="22" max="22" width="5.6640625" style="33" customWidth="1"/>
    <col min="23" max="16384" width="11.5546875" style="12"/>
  </cols>
  <sheetData>
    <row r="1" spans="1:108" outlineLevel="1" x14ac:dyDescent="0.25">
      <c r="B1" s="11"/>
      <c r="C1" s="11"/>
      <c r="D1" s="11"/>
      <c r="E1" s="11"/>
      <c r="F1" s="11"/>
      <c r="G1" s="11"/>
      <c r="H1" s="11"/>
      <c r="I1" s="11"/>
      <c r="J1" s="11"/>
      <c r="K1" s="11"/>
      <c r="L1" s="11"/>
      <c r="M1" s="11"/>
      <c r="N1" s="11"/>
      <c r="O1" s="11"/>
      <c r="P1" s="11"/>
      <c r="Q1" s="11"/>
      <c r="R1" s="11"/>
      <c r="S1" s="11"/>
      <c r="T1" s="11"/>
      <c r="U1" s="11"/>
    </row>
    <row r="2" spans="1:108" s="8" customFormat="1" ht="60.6" outlineLevel="1" x14ac:dyDescent="0.8">
      <c r="A2" s="110"/>
      <c r="B2" s="109" t="s">
        <v>7</v>
      </c>
      <c r="C2" s="111"/>
      <c r="D2" s="98"/>
      <c r="E2" s="112"/>
      <c r="F2" s="113"/>
      <c r="G2" s="113"/>
      <c r="H2" s="114"/>
      <c r="I2" s="114"/>
      <c r="J2" s="115"/>
      <c r="K2" s="98"/>
      <c r="L2" s="98"/>
      <c r="M2" s="98"/>
      <c r="N2" s="98"/>
      <c r="O2" s="98"/>
      <c r="P2" s="98"/>
      <c r="Q2" s="98"/>
      <c r="R2" s="98"/>
      <c r="S2" s="111"/>
      <c r="T2" s="111"/>
      <c r="V2" s="34"/>
    </row>
    <row r="3" spans="1:108" s="116" customFormat="1" ht="19.95" customHeight="1" outlineLevel="1" x14ac:dyDescent="0.3">
      <c r="B3" s="117" t="s">
        <v>67</v>
      </c>
      <c r="C3" s="118"/>
      <c r="D3" s="118"/>
      <c r="V3" s="34"/>
    </row>
    <row r="4" spans="1:108" s="116" customFormat="1" ht="26.4" customHeight="1" outlineLevel="1" x14ac:dyDescent="0.3">
      <c r="B4" s="119" t="s">
        <v>75</v>
      </c>
      <c r="C4" s="120"/>
      <c r="D4" s="121"/>
      <c r="E4" s="122"/>
      <c r="F4" s="122"/>
      <c r="G4" s="122"/>
      <c r="H4" s="123"/>
      <c r="I4" s="123"/>
      <c r="J4" s="123"/>
      <c r="K4" s="123"/>
      <c r="L4" s="123"/>
      <c r="M4" s="123"/>
      <c r="N4" s="123"/>
      <c r="O4" s="123"/>
      <c r="P4" s="123"/>
      <c r="Q4" s="123"/>
      <c r="R4" s="123"/>
      <c r="S4" s="123"/>
      <c r="V4" s="34"/>
      <c r="BA4" s="123"/>
      <c r="BB4" s="123"/>
      <c r="BC4" s="123"/>
      <c r="BD4" s="123"/>
      <c r="BE4" s="123"/>
      <c r="BF4" s="123"/>
      <c r="BG4" s="123"/>
      <c r="BH4" s="123"/>
      <c r="CW4" s="123"/>
      <c r="CX4" s="123"/>
      <c r="CY4" s="123"/>
      <c r="CZ4" s="123"/>
      <c r="DA4" s="123"/>
      <c r="DB4" s="123"/>
      <c r="DC4" s="123"/>
      <c r="DD4" s="123"/>
    </row>
    <row r="5" spans="1:108" s="116" customFormat="1" ht="15.75" customHeight="1" outlineLevel="1" x14ac:dyDescent="0.35">
      <c r="B5" s="80" t="s">
        <v>68</v>
      </c>
      <c r="C5" s="40"/>
      <c r="D5" s="41"/>
      <c r="E5" s="39"/>
      <c r="F5" s="8"/>
      <c r="G5" s="8"/>
      <c r="H5" s="123"/>
      <c r="I5" s="123"/>
      <c r="J5" s="123"/>
      <c r="K5" s="123"/>
      <c r="L5" s="123"/>
      <c r="M5" s="123"/>
      <c r="N5" s="123"/>
      <c r="O5" s="123"/>
      <c r="P5" s="123"/>
      <c r="Q5" s="123"/>
      <c r="R5" s="123"/>
      <c r="S5" s="123"/>
      <c r="V5" s="34"/>
      <c r="BA5" s="123"/>
      <c r="BB5" s="123"/>
      <c r="BC5" s="123"/>
      <c r="BD5" s="123"/>
      <c r="BE5" s="123"/>
      <c r="BF5" s="123"/>
      <c r="BG5" s="123"/>
      <c r="BH5" s="123"/>
      <c r="CW5" s="123"/>
      <c r="CX5" s="123"/>
      <c r="CY5" s="123"/>
      <c r="CZ5" s="123"/>
      <c r="DA5" s="123"/>
      <c r="DB5" s="123"/>
      <c r="DC5" s="123"/>
      <c r="DD5" s="123"/>
    </row>
    <row r="6" spans="1:108" s="116" customFormat="1" ht="15.75" customHeight="1" outlineLevel="1" x14ac:dyDescent="0.35">
      <c r="B6" s="124" t="s">
        <v>66</v>
      </c>
      <c r="C6" s="40"/>
      <c r="D6" s="41"/>
      <c r="E6" s="39"/>
      <c r="F6" s="8"/>
      <c r="G6" s="8"/>
      <c r="H6" s="123"/>
      <c r="I6" s="123"/>
      <c r="J6" s="123"/>
      <c r="K6" s="123"/>
      <c r="L6" s="123"/>
      <c r="M6" s="123"/>
      <c r="N6" s="123"/>
      <c r="O6" s="123"/>
      <c r="P6" s="123"/>
      <c r="Q6" s="123"/>
      <c r="R6" s="123"/>
      <c r="S6" s="123"/>
      <c r="V6" s="34"/>
      <c r="BA6" s="123"/>
      <c r="BB6" s="123"/>
      <c r="BC6" s="123"/>
      <c r="BD6" s="123"/>
      <c r="BE6" s="123"/>
      <c r="BF6" s="123"/>
      <c r="BG6" s="123"/>
      <c r="BH6" s="123"/>
      <c r="CW6" s="123"/>
      <c r="CX6" s="123"/>
      <c r="CY6" s="123"/>
      <c r="CZ6" s="123"/>
      <c r="DA6" s="123"/>
      <c r="DB6" s="123"/>
      <c r="DC6" s="123"/>
      <c r="DD6" s="123"/>
    </row>
    <row r="7" spans="1:108" s="116" customFormat="1" ht="15.75" customHeight="1" outlineLevel="1" x14ac:dyDescent="0.25">
      <c r="B7" s="126">
        <v>45777</v>
      </c>
      <c r="C7" s="126"/>
      <c r="D7" s="126"/>
      <c r="E7" s="126"/>
      <c r="F7" s="126"/>
      <c r="G7" s="126"/>
      <c r="V7" s="34"/>
    </row>
    <row r="8" spans="1:108" s="116" customFormat="1" ht="15.75" customHeight="1" outlineLevel="1" x14ac:dyDescent="0.25">
      <c r="B8" s="125"/>
      <c r="C8" s="125"/>
      <c r="D8" s="125"/>
      <c r="E8" s="125"/>
      <c r="F8" s="125"/>
      <c r="G8" s="125"/>
      <c r="V8" s="34"/>
    </row>
    <row r="9" spans="1:108" s="116" customFormat="1" ht="94.2" customHeight="1" outlineLevel="1" x14ac:dyDescent="0.25">
      <c r="B9" s="125"/>
      <c r="C9" s="127" t="s">
        <v>76</v>
      </c>
      <c r="D9" s="127"/>
      <c r="E9" s="127"/>
      <c r="F9" s="127"/>
      <c r="G9" s="127"/>
      <c r="H9" s="127"/>
      <c r="I9" s="127"/>
      <c r="J9" s="127"/>
      <c r="K9" s="127"/>
      <c r="L9" s="127"/>
      <c r="M9" s="127"/>
      <c r="V9" s="34"/>
    </row>
    <row r="10" spans="1:108" s="8" customFormat="1" x14ac:dyDescent="0.25">
      <c r="A10" s="7"/>
      <c r="B10" s="7"/>
      <c r="C10" s="13"/>
      <c r="E10" s="14"/>
      <c r="F10" s="14"/>
      <c r="G10" s="14"/>
      <c r="H10" s="16"/>
      <c r="I10" s="16"/>
      <c r="J10" s="37"/>
      <c r="K10" s="12"/>
      <c r="L10" s="94"/>
      <c r="M10" s="12"/>
      <c r="N10" s="12"/>
      <c r="O10" s="12"/>
      <c r="P10" s="12"/>
      <c r="Q10" s="12"/>
      <c r="R10" s="12"/>
      <c r="V10" s="34"/>
    </row>
    <row r="11" spans="1:108" s="25" customFormat="1" ht="24" x14ac:dyDescent="0.3">
      <c r="A11" s="17"/>
      <c r="B11" s="17"/>
      <c r="C11" s="18" t="s">
        <v>11</v>
      </c>
      <c r="D11" s="8"/>
      <c r="E11" s="19" t="s">
        <v>17</v>
      </c>
      <c r="F11" s="20" t="s">
        <v>10</v>
      </c>
      <c r="G11" s="21"/>
      <c r="H11" s="21"/>
      <c r="I11" s="22"/>
      <c r="J11" s="23" t="s">
        <v>18</v>
      </c>
      <c r="K11" s="24" t="s">
        <v>79</v>
      </c>
      <c r="L11" s="96" t="s">
        <v>59</v>
      </c>
      <c r="M11" s="24" t="s">
        <v>1</v>
      </c>
      <c r="N11" s="8"/>
      <c r="O11" s="24" t="s">
        <v>78</v>
      </c>
      <c r="P11" s="24" t="s">
        <v>3</v>
      </c>
      <c r="Q11" s="24" t="s">
        <v>2</v>
      </c>
      <c r="R11" s="24" t="s">
        <v>80</v>
      </c>
      <c r="V11" s="36"/>
    </row>
    <row r="12" spans="1:108" s="25" customFormat="1" x14ac:dyDescent="0.3">
      <c r="A12" s="17"/>
      <c r="B12" s="17"/>
      <c r="C12" s="46"/>
      <c r="E12" s="47"/>
      <c r="F12" s="47"/>
      <c r="G12" s="47"/>
      <c r="H12" s="48"/>
      <c r="I12" s="48"/>
      <c r="L12" s="97"/>
      <c r="O12" s="49"/>
      <c r="V12" s="36"/>
    </row>
    <row r="13" spans="1:108" s="8" customFormat="1" ht="18" x14ac:dyDescent="0.3">
      <c r="A13" s="7"/>
      <c r="B13" s="7"/>
      <c r="C13" s="27" t="s">
        <v>19</v>
      </c>
      <c r="D13" s="82"/>
      <c r="E13" s="83"/>
      <c r="F13" s="84"/>
      <c r="G13" s="27" t="str">
        <f>J55</f>
        <v>Installation de chantier commune</v>
      </c>
      <c r="H13" s="85"/>
      <c r="I13" s="85"/>
      <c r="J13" s="86"/>
      <c r="K13" s="82"/>
      <c r="L13" s="98"/>
      <c r="M13" s="82"/>
      <c r="N13" s="82"/>
      <c r="O13" s="87"/>
      <c r="P13" s="82"/>
      <c r="Q13" s="82"/>
      <c r="R13" s="128"/>
      <c r="V13" s="36"/>
    </row>
    <row r="14" spans="1:108" s="25" customFormat="1" x14ac:dyDescent="0.3">
      <c r="A14" s="17"/>
      <c r="B14" s="17"/>
      <c r="C14" s="46"/>
      <c r="E14" s="47"/>
      <c r="F14" s="47"/>
      <c r="G14" s="47"/>
      <c r="H14" s="48"/>
      <c r="I14" s="48"/>
      <c r="L14" s="97"/>
      <c r="O14" s="49"/>
      <c r="R14" s="79"/>
      <c r="V14" s="36"/>
    </row>
    <row r="15" spans="1:108" s="25" customFormat="1" x14ac:dyDescent="0.3">
      <c r="A15" s="17"/>
      <c r="B15" s="17"/>
      <c r="C15" s="50">
        <v>1</v>
      </c>
      <c r="E15" s="51">
        <v>3</v>
      </c>
      <c r="F15" s="51">
        <v>1</v>
      </c>
      <c r="G15" s="52"/>
      <c r="H15" s="52"/>
      <c r="I15" s="52"/>
      <c r="J15" s="88" t="s">
        <v>44</v>
      </c>
      <c r="K15" s="28"/>
      <c r="L15" s="99">
        <f>VLOOKUP($C15,$K$55:$L$67,2)</f>
        <v>1</v>
      </c>
      <c r="M15" s="29"/>
      <c r="O15" s="30"/>
      <c r="P15" s="28"/>
      <c r="Q15" s="31"/>
      <c r="R15" s="129"/>
      <c r="V15" s="36"/>
    </row>
    <row r="16" spans="1:108" s="25" customFormat="1" outlineLevel="1" x14ac:dyDescent="0.3">
      <c r="A16" s="17"/>
      <c r="B16" s="17"/>
      <c r="C16" s="53">
        <v>1</v>
      </c>
      <c r="E16" s="54">
        <f t="shared" ref="E16:E39" si="0">$E$15</f>
        <v>3</v>
      </c>
      <c r="F16" s="54">
        <f t="shared" ref="F16:F39" si="1">$F$15</f>
        <v>1</v>
      </c>
      <c r="G16" s="55">
        <v>1</v>
      </c>
      <c r="H16" s="55"/>
      <c r="I16" s="56"/>
      <c r="J16" s="2" t="s">
        <v>14</v>
      </c>
      <c r="K16" s="2"/>
      <c r="L16" s="100">
        <f>VLOOKUP($C16,$K$55:$L$67,2)</f>
        <v>1</v>
      </c>
      <c r="M16" s="2"/>
      <c r="O16" s="57"/>
      <c r="P16" s="58"/>
      <c r="Q16" s="58">
        <f t="shared" ref="Q16" si="2">O16*P16</f>
        <v>0</v>
      </c>
      <c r="R16" s="64"/>
      <c r="V16" s="36"/>
    </row>
    <row r="17" spans="1:22" s="25" customFormat="1" outlineLevel="1" x14ac:dyDescent="0.3">
      <c r="A17" s="17"/>
      <c r="B17" s="17"/>
      <c r="C17" s="42">
        <v>1</v>
      </c>
      <c r="E17" s="43">
        <f t="shared" si="0"/>
        <v>3</v>
      </c>
      <c r="F17" s="43">
        <f t="shared" si="1"/>
        <v>1</v>
      </c>
      <c r="G17" s="44">
        <v>1</v>
      </c>
      <c r="H17" s="44">
        <v>1</v>
      </c>
      <c r="I17" s="45"/>
      <c r="J17" s="106" t="s">
        <v>21</v>
      </c>
      <c r="K17" s="1"/>
      <c r="L17" s="100">
        <f>VLOOKUP($C17,$K$55:$L$67,2)</f>
        <v>1</v>
      </c>
      <c r="M17" s="1" t="s">
        <v>9</v>
      </c>
      <c r="O17" s="59"/>
      <c r="P17" s="38"/>
      <c r="Q17" s="38">
        <f>O17*P17</f>
        <v>0</v>
      </c>
      <c r="R17" s="6"/>
      <c r="V17" s="36"/>
    </row>
    <row r="18" spans="1:22" s="25" customFormat="1" ht="72" outlineLevel="1" x14ac:dyDescent="0.3">
      <c r="A18" s="17"/>
      <c r="B18" s="17"/>
      <c r="C18" s="42">
        <v>1</v>
      </c>
      <c r="E18" s="43">
        <f t="shared" si="0"/>
        <v>3</v>
      </c>
      <c r="F18" s="43">
        <f t="shared" si="1"/>
        <v>1</v>
      </c>
      <c r="G18" s="44">
        <v>1</v>
      </c>
      <c r="H18" s="44">
        <v>2</v>
      </c>
      <c r="I18" s="45"/>
      <c r="J18" s="106" t="s">
        <v>22</v>
      </c>
      <c r="K18" s="5" t="s">
        <v>54</v>
      </c>
      <c r="L18" s="101">
        <f>VLOOKUP($C18,$K$55:$L$67,2)</f>
        <v>1</v>
      </c>
      <c r="M18" s="5" t="s">
        <v>26</v>
      </c>
      <c r="O18" s="59"/>
      <c r="P18" s="38"/>
      <c r="Q18" s="38">
        <f t="shared" ref="Q18:Q26" si="3">O18*P18</f>
        <v>0</v>
      </c>
      <c r="R18" s="6"/>
      <c r="V18" s="36"/>
    </row>
    <row r="19" spans="1:22" s="25" customFormat="1" outlineLevel="1" x14ac:dyDescent="0.3">
      <c r="A19" s="17"/>
      <c r="B19" s="17"/>
      <c r="C19" s="53">
        <v>1</v>
      </c>
      <c r="E19" s="54">
        <f t="shared" si="0"/>
        <v>3</v>
      </c>
      <c r="F19" s="54">
        <f t="shared" si="1"/>
        <v>1</v>
      </c>
      <c r="G19" s="55">
        <v>2</v>
      </c>
      <c r="H19" s="55"/>
      <c r="I19" s="56"/>
      <c r="J19" s="2" t="s">
        <v>20</v>
      </c>
      <c r="K19" s="2"/>
      <c r="L19" s="100">
        <f>VLOOKUP($C19,$K$55:$L$67,2)</f>
        <v>1</v>
      </c>
      <c r="M19" s="2"/>
      <c r="O19" s="57"/>
      <c r="P19" s="58"/>
      <c r="Q19" s="58">
        <f t="shared" si="3"/>
        <v>0</v>
      </c>
      <c r="R19" s="64"/>
      <c r="V19" s="36"/>
    </row>
    <row r="20" spans="1:22" s="25" customFormat="1" outlineLevel="1" x14ac:dyDescent="0.3">
      <c r="A20" s="17"/>
      <c r="B20" s="17"/>
      <c r="C20" s="42">
        <v>1</v>
      </c>
      <c r="E20" s="43">
        <f t="shared" si="0"/>
        <v>3</v>
      </c>
      <c r="F20" s="43">
        <f t="shared" si="1"/>
        <v>1</v>
      </c>
      <c r="G20" s="44">
        <v>2</v>
      </c>
      <c r="H20" s="44">
        <v>1</v>
      </c>
      <c r="I20" s="45"/>
      <c r="J20" s="106" t="s">
        <v>23</v>
      </c>
      <c r="K20" s="1" t="s">
        <v>57</v>
      </c>
      <c r="L20" s="101">
        <f>VLOOKUP($C20,$K$55:$L$67,2)</f>
        <v>1</v>
      </c>
      <c r="M20" s="1" t="s">
        <v>13</v>
      </c>
      <c r="O20" s="133"/>
      <c r="P20" s="38"/>
      <c r="Q20" s="38">
        <f t="shared" si="3"/>
        <v>0</v>
      </c>
      <c r="R20" s="6"/>
      <c r="V20" s="36"/>
    </row>
    <row r="21" spans="1:22" s="25" customFormat="1" outlineLevel="1" x14ac:dyDescent="0.3">
      <c r="A21" s="17"/>
      <c r="B21" s="17"/>
      <c r="C21" s="42">
        <v>1</v>
      </c>
      <c r="E21" s="43">
        <f t="shared" si="0"/>
        <v>3</v>
      </c>
      <c r="F21" s="43">
        <f t="shared" si="1"/>
        <v>1</v>
      </c>
      <c r="G21" s="44">
        <v>2</v>
      </c>
      <c r="H21" s="44">
        <v>2</v>
      </c>
      <c r="I21" s="45"/>
      <c r="J21" s="106" t="s">
        <v>36</v>
      </c>
      <c r="K21" s="5" t="s">
        <v>51</v>
      </c>
      <c r="L21" s="101">
        <f>VLOOKUP($C21,$K$55:$L$67,2)</f>
        <v>1</v>
      </c>
      <c r="M21" s="1" t="s">
        <v>9</v>
      </c>
      <c r="O21" s="133"/>
      <c r="P21" s="38"/>
      <c r="Q21" s="38">
        <f t="shared" ref="Q21" si="4">O21*P21</f>
        <v>0</v>
      </c>
      <c r="R21" s="6"/>
      <c r="V21" s="36"/>
    </row>
    <row r="22" spans="1:22" s="25" customFormat="1" outlineLevel="1" x14ac:dyDescent="0.3">
      <c r="A22" s="17"/>
      <c r="B22" s="17"/>
      <c r="C22" s="42">
        <v>1</v>
      </c>
      <c r="E22" s="43">
        <f t="shared" si="0"/>
        <v>3</v>
      </c>
      <c r="F22" s="43">
        <f t="shared" si="1"/>
        <v>1</v>
      </c>
      <c r="G22" s="44">
        <v>2</v>
      </c>
      <c r="H22" s="44">
        <v>3</v>
      </c>
      <c r="I22" s="45"/>
      <c r="J22" s="106" t="s">
        <v>24</v>
      </c>
      <c r="K22" s="1"/>
      <c r="L22" s="101">
        <f>VLOOKUP($C22,$K$55:$L$67,2)</f>
        <v>1</v>
      </c>
      <c r="M22" s="1" t="s">
        <v>9</v>
      </c>
      <c r="O22" s="133">
        <v>1</v>
      </c>
      <c r="P22" s="38">
        <f>SUM(P23:P25)</f>
        <v>0</v>
      </c>
      <c r="Q22" s="38">
        <f t="shared" si="3"/>
        <v>0</v>
      </c>
      <c r="R22" s="6"/>
      <c r="V22" s="36"/>
    </row>
    <row r="23" spans="1:22" s="25" customFormat="1" outlineLevel="1" x14ac:dyDescent="0.3">
      <c r="A23" s="17"/>
      <c r="B23" s="17"/>
      <c r="C23" s="72">
        <v>1</v>
      </c>
      <c r="D23" s="65"/>
      <c r="E23" s="73">
        <f t="shared" si="0"/>
        <v>3</v>
      </c>
      <c r="F23" s="73">
        <f t="shared" si="1"/>
        <v>1</v>
      </c>
      <c r="G23" s="74">
        <v>2</v>
      </c>
      <c r="H23" s="74">
        <v>3</v>
      </c>
      <c r="I23" s="75"/>
      <c r="J23" s="107" t="s">
        <v>38</v>
      </c>
      <c r="K23" s="4"/>
      <c r="L23" s="102">
        <f>VLOOKUP($C23,$K$55:$L$67,2)</f>
        <v>1</v>
      </c>
      <c r="M23" s="4" t="s">
        <v>1</v>
      </c>
      <c r="N23" s="65"/>
      <c r="O23" s="134"/>
      <c r="P23" s="76"/>
      <c r="Q23" s="78" t="s">
        <v>37</v>
      </c>
      <c r="R23" s="130"/>
      <c r="V23" s="36"/>
    </row>
    <row r="24" spans="1:22" s="25" customFormat="1" outlineLevel="1" x14ac:dyDescent="0.3">
      <c r="A24" s="17"/>
      <c r="B24" s="17"/>
      <c r="C24" s="72">
        <v>1</v>
      </c>
      <c r="D24" s="65"/>
      <c r="E24" s="73">
        <f t="shared" si="0"/>
        <v>3</v>
      </c>
      <c r="F24" s="73">
        <f t="shared" si="1"/>
        <v>1</v>
      </c>
      <c r="G24" s="74">
        <v>2</v>
      </c>
      <c r="H24" s="74">
        <v>3</v>
      </c>
      <c r="I24" s="75"/>
      <c r="J24" s="107" t="s">
        <v>39</v>
      </c>
      <c r="K24" s="4"/>
      <c r="L24" s="102">
        <f>VLOOKUP($C24,$K$55:$L$67,2)</f>
        <v>1</v>
      </c>
      <c r="M24" s="4" t="s">
        <v>0</v>
      </c>
      <c r="N24" s="65"/>
      <c r="O24" s="134"/>
      <c r="P24" s="76"/>
      <c r="Q24" s="78" t="s">
        <v>37</v>
      </c>
      <c r="R24" s="130"/>
      <c r="V24" s="36"/>
    </row>
    <row r="25" spans="1:22" s="25" customFormat="1" outlineLevel="1" x14ac:dyDescent="0.3">
      <c r="A25" s="17"/>
      <c r="B25" s="17"/>
      <c r="C25" s="72">
        <v>1</v>
      </c>
      <c r="D25" s="65"/>
      <c r="E25" s="73">
        <f t="shared" si="0"/>
        <v>3</v>
      </c>
      <c r="F25" s="73">
        <f t="shared" si="1"/>
        <v>1</v>
      </c>
      <c r="G25" s="74">
        <v>2</v>
      </c>
      <c r="H25" s="74">
        <v>3</v>
      </c>
      <c r="I25" s="75"/>
      <c r="J25" s="107" t="s">
        <v>40</v>
      </c>
      <c r="K25" s="4" t="s">
        <v>46</v>
      </c>
      <c r="L25" s="102">
        <f>VLOOKUP($C25,$K$55:$L$67,2)</f>
        <v>1</v>
      </c>
      <c r="M25" s="77" t="s">
        <v>9</v>
      </c>
      <c r="N25" s="65"/>
      <c r="O25" s="134"/>
      <c r="P25" s="76"/>
      <c r="Q25" s="78" t="s">
        <v>37</v>
      </c>
      <c r="R25" s="130"/>
      <c r="V25" s="36"/>
    </row>
    <row r="26" spans="1:22" s="25" customFormat="1" ht="24" outlineLevel="1" x14ac:dyDescent="0.3">
      <c r="A26" s="17"/>
      <c r="B26" s="17"/>
      <c r="C26" s="42">
        <v>1</v>
      </c>
      <c r="E26" s="43">
        <f t="shared" si="0"/>
        <v>3</v>
      </c>
      <c r="F26" s="43">
        <f t="shared" si="1"/>
        <v>1</v>
      </c>
      <c r="G26" s="44">
        <v>2</v>
      </c>
      <c r="H26" s="44">
        <v>4</v>
      </c>
      <c r="I26" s="45"/>
      <c r="J26" s="106" t="s">
        <v>25</v>
      </c>
      <c r="K26" s="5" t="s">
        <v>56</v>
      </c>
      <c r="L26" s="101">
        <f>VLOOKUP($C26,$K$55:$L$67,2)</f>
        <v>1</v>
      </c>
      <c r="M26" s="5" t="s">
        <v>26</v>
      </c>
      <c r="N26" s="79"/>
      <c r="O26" s="135"/>
      <c r="P26" s="61"/>
      <c r="Q26" s="38">
        <f t="shared" ref="Q26:Q38" si="5">O26*P26</f>
        <v>0</v>
      </c>
      <c r="R26" s="6"/>
      <c r="V26" s="36"/>
    </row>
    <row r="27" spans="1:22" s="25" customFormat="1" outlineLevel="1" x14ac:dyDescent="0.3">
      <c r="A27" s="17"/>
      <c r="B27" s="17"/>
      <c r="C27" s="53">
        <v>1</v>
      </c>
      <c r="E27" s="54">
        <f t="shared" si="0"/>
        <v>3</v>
      </c>
      <c r="F27" s="54">
        <f t="shared" si="1"/>
        <v>1</v>
      </c>
      <c r="G27" s="55">
        <v>3</v>
      </c>
      <c r="H27" s="55"/>
      <c r="I27" s="56"/>
      <c r="J27" s="2" t="s">
        <v>12</v>
      </c>
      <c r="K27" s="2"/>
      <c r="L27" s="100">
        <f>VLOOKUP($C27,$K$55:$L$67,2)</f>
        <v>1</v>
      </c>
      <c r="M27" s="2"/>
      <c r="O27" s="57"/>
      <c r="P27" s="58"/>
      <c r="Q27" s="58">
        <f t="shared" si="5"/>
        <v>0</v>
      </c>
      <c r="R27" s="64"/>
      <c r="V27" s="36"/>
    </row>
    <row r="28" spans="1:22" s="25" customFormat="1" ht="24" outlineLevel="1" x14ac:dyDescent="0.3">
      <c r="A28" s="17"/>
      <c r="B28" s="17"/>
      <c r="C28" s="42">
        <v>1</v>
      </c>
      <c r="E28" s="43">
        <f t="shared" si="0"/>
        <v>3</v>
      </c>
      <c r="F28" s="43">
        <f t="shared" si="1"/>
        <v>1</v>
      </c>
      <c r="G28" s="44">
        <v>3</v>
      </c>
      <c r="H28" s="44">
        <v>1</v>
      </c>
      <c r="I28" s="45"/>
      <c r="J28" s="106" t="s">
        <v>41</v>
      </c>
      <c r="K28" s="6" t="s">
        <v>55</v>
      </c>
      <c r="L28" s="101">
        <f>VLOOKUP($C28,$K$55:$L$67,2)</f>
        <v>1</v>
      </c>
      <c r="M28" s="1" t="s">
        <v>13</v>
      </c>
      <c r="O28" s="133"/>
      <c r="P28" s="38"/>
      <c r="Q28" s="38">
        <f t="shared" si="5"/>
        <v>0</v>
      </c>
      <c r="R28" s="6"/>
      <c r="V28" s="36"/>
    </row>
    <row r="29" spans="1:22" s="25" customFormat="1" outlineLevel="1" x14ac:dyDescent="0.3">
      <c r="A29" s="17"/>
      <c r="B29" s="17"/>
      <c r="C29" s="42">
        <v>1</v>
      </c>
      <c r="E29" s="43">
        <f t="shared" si="0"/>
        <v>3</v>
      </c>
      <c r="F29" s="43">
        <f t="shared" si="1"/>
        <v>1</v>
      </c>
      <c r="G29" s="44">
        <v>3</v>
      </c>
      <c r="H29" s="44">
        <v>2</v>
      </c>
      <c r="I29" s="45"/>
      <c r="J29" s="106" t="s">
        <v>27</v>
      </c>
      <c r="K29" s="5" t="s">
        <v>50</v>
      </c>
      <c r="L29" s="101">
        <f>VLOOKUP($C29,$K$55:$L$67,2)</f>
        <v>1</v>
      </c>
      <c r="M29" s="1" t="s">
        <v>13</v>
      </c>
      <c r="O29" s="59"/>
      <c r="P29" s="38"/>
      <c r="Q29" s="38">
        <f t="shared" si="5"/>
        <v>0</v>
      </c>
      <c r="R29" s="6"/>
      <c r="V29" s="36"/>
    </row>
    <row r="30" spans="1:22" s="25" customFormat="1" outlineLevel="1" x14ac:dyDescent="0.3">
      <c r="A30" s="17"/>
      <c r="B30" s="17"/>
      <c r="C30" s="42">
        <v>1</v>
      </c>
      <c r="E30" s="43">
        <f t="shared" si="0"/>
        <v>3</v>
      </c>
      <c r="F30" s="43">
        <f t="shared" si="1"/>
        <v>1</v>
      </c>
      <c r="G30" s="44">
        <v>3</v>
      </c>
      <c r="H30" s="44">
        <v>3</v>
      </c>
      <c r="I30" s="45"/>
      <c r="J30" s="108" t="s">
        <v>28</v>
      </c>
      <c r="K30" s="3"/>
      <c r="L30" s="103">
        <f>VLOOKUP($C30,$K$55:$L$67,2)</f>
        <v>1</v>
      </c>
      <c r="M30" s="1" t="s">
        <v>13</v>
      </c>
      <c r="O30" s="92"/>
      <c r="P30" s="38"/>
      <c r="Q30" s="38">
        <f t="shared" si="5"/>
        <v>0</v>
      </c>
      <c r="R30" s="91"/>
      <c r="V30" s="36"/>
    </row>
    <row r="31" spans="1:22" s="25" customFormat="1" outlineLevel="1" x14ac:dyDescent="0.3">
      <c r="A31" s="17"/>
      <c r="B31" s="17"/>
      <c r="C31" s="53">
        <v>1</v>
      </c>
      <c r="E31" s="54">
        <f t="shared" si="0"/>
        <v>3</v>
      </c>
      <c r="F31" s="54">
        <f t="shared" si="1"/>
        <v>1</v>
      </c>
      <c r="G31" s="55">
        <v>4</v>
      </c>
      <c r="H31" s="55"/>
      <c r="I31" s="56"/>
      <c r="J31" s="2" t="s">
        <v>29</v>
      </c>
      <c r="K31" s="2"/>
      <c r="L31" s="100">
        <f>VLOOKUP($C31,$K$55:$L$67,2)</f>
        <v>1</v>
      </c>
      <c r="M31" s="2"/>
      <c r="O31" s="57"/>
      <c r="P31" s="58"/>
      <c r="Q31" s="58">
        <f>O31*P31</f>
        <v>0</v>
      </c>
      <c r="R31" s="64"/>
      <c r="V31" s="36"/>
    </row>
    <row r="32" spans="1:22" s="25" customFormat="1" outlineLevel="1" x14ac:dyDescent="0.3">
      <c r="A32" s="17"/>
      <c r="B32" s="17"/>
      <c r="C32" s="42">
        <v>1</v>
      </c>
      <c r="E32" s="43">
        <f t="shared" si="0"/>
        <v>3</v>
      </c>
      <c r="F32" s="43">
        <f t="shared" si="1"/>
        <v>1</v>
      </c>
      <c r="G32" s="44">
        <v>4</v>
      </c>
      <c r="H32" s="44">
        <v>1</v>
      </c>
      <c r="I32" s="45"/>
      <c r="J32" s="106" t="s">
        <v>30</v>
      </c>
      <c r="K32" s="1"/>
      <c r="L32" s="101">
        <f>VLOOKUP($C32,$K$55:$L$67,2)</f>
        <v>1</v>
      </c>
      <c r="M32" s="1" t="s">
        <v>13</v>
      </c>
      <c r="O32" s="133"/>
      <c r="P32" s="38"/>
      <c r="Q32" s="38">
        <f t="shared" si="5"/>
        <v>0</v>
      </c>
      <c r="R32" s="6"/>
      <c r="V32" s="36"/>
    </row>
    <row r="33" spans="1:22" s="25" customFormat="1" outlineLevel="1" x14ac:dyDescent="0.3">
      <c r="A33" s="17"/>
      <c r="B33" s="17"/>
      <c r="C33" s="42">
        <v>1</v>
      </c>
      <c r="E33" s="43">
        <f t="shared" si="0"/>
        <v>3</v>
      </c>
      <c r="F33" s="43">
        <f t="shared" si="1"/>
        <v>1</v>
      </c>
      <c r="G33" s="44">
        <v>4</v>
      </c>
      <c r="H33" s="44">
        <v>2</v>
      </c>
      <c r="I33" s="45"/>
      <c r="J33" s="106" t="s">
        <v>31</v>
      </c>
      <c r="K33" s="1"/>
      <c r="L33" s="101">
        <f>VLOOKUP($C33,$K$55:$L$67,2)</f>
        <v>1</v>
      </c>
      <c r="M33" s="1" t="s">
        <v>42</v>
      </c>
      <c r="O33" s="59"/>
      <c r="P33" s="38"/>
      <c r="Q33" s="38">
        <f t="shared" si="5"/>
        <v>0</v>
      </c>
      <c r="R33" s="6"/>
      <c r="V33" s="36"/>
    </row>
    <row r="34" spans="1:22" s="25" customFormat="1" outlineLevel="1" x14ac:dyDescent="0.3">
      <c r="A34" s="17"/>
      <c r="B34" s="17"/>
      <c r="C34" s="53">
        <v>1</v>
      </c>
      <c r="E34" s="54">
        <f t="shared" si="0"/>
        <v>3</v>
      </c>
      <c r="F34" s="54">
        <f t="shared" si="1"/>
        <v>1</v>
      </c>
      <c r="G34" s="55">
        <v>5</v>
      </c>
      <c r="H34" s="55"/>
      <c r="I34" s="56"/>
      <c r="J34" s="2" t="s">
        <v>32</v>
      </c>
      <c r="K34" s="2"/>
      <c r="L34" s="100">
        <f>VLOOKUP($C34,$K$55:$L$67,2)</f>
        <v>1</v>
      </c>
      <c r="M34" s="2"/>
      <c r="O34" s="57"/>
      <c r="P34" s="58"/>
      <c r="Q34" s="58">
        <f t="shared" si="5"/>
        <v>0</v>
      </c>
      <c r="R34" s="64"/>
      <c r="V34" s="36"/>
    </row>
    <row r="35" spans="1:22" s="25" customFormat="1" outlineLevel="1" x14ac:dyDescent="0.3">
      <c r="A35" s="17"/>
      <c r="B35" s="17"/>
      <c r="C35" s="42">
        <v>1</v>
      </c>
      <c r="E35" s="43">
        <f t="shared" si="0"/>
        <v>3</v>
      </c>
      <c r="F35" s="43">
        <f t="shared" si="1"/>
        <v>1</v>
      </c>
      <c r="G35" s="44">
        <v>5</v>
      </c>
      <c r="H35" s="44">
        <v>1</v>
      </c>
      <c r="I35" s="45"/>
      <c r="J35" s="106" t="s">
        <v>33</v>
      </c>
      <c r="K35" s="5" t="s">
        <v>51</v>
      </c>
      <c r="L35" s="101">
        <f>VLOOKUP($C35,$K$55:$L$67,2)</f>
        <v>1</v>
      </c>
      <c r="M35" s="6" t="s">
        <v>9</v>
      </c>
      <c r="O35" s="60"/>
      <c r="P35" s="38"/>
      <c r="Q35" s="38">
        <f t="shared" si="5"/>
        <v>0</v>
      </c>
      <c r="R35" s="6"/>
      <c r="V35" s="36"/>
    </row>
    <row r="36" spans="1:22" s="25" customFormat="1" outlineLevel="1" x14ac:dyDescent="0.3">
      <c r="A36" s="17"/>
      <c r="B36" s="17"/>
      <c r="C36" s="42">
        <v>1</v>
      </c>
      <c r="E36" s="43">
        <f t="shared" si="0"/>
        <v>3</v>
      </c>
      <c r="F36" s="43">
        <f t="shared" si="1"/>
        <v>1</v>
      </c>
      <c r="G36" s="44">
        <v>5</v>
      </c>
      <c r="H36" s="44">
        <v>2</v>
      </c>
      <c r="I36" s="45"/>
      <c r="J36" s="106" t="s">
        <v>34</v>
      </c>
      <c r="K36" s="5" t="s">
        <v>51</v>
      </c>
      <c r="L36" s="101">
        <f>VLOOKUP($C36,$K$55:$L$67,2)</f>
        <v>1</v>
      </c>
      <c r="M36" s="6" t="s">
        <v>9</v>
      </c>
      <c r="O36" s="60"/>
      <c r="P36" s="38"/>
      <c r="Q36" s="38">
        <f t="shared" si="5"/>
        <v>0</v>
      </c>
      <c r="R36" s="6"/>
      <c r="V36" s="36"/>
    </row>
    <row r="37" spans="1:22" s="25" customFormat="1" outlineLevel="1" x14ac:dyDescent="0.3">
      <c r="A37" s="17"/>
      <c r="B37" s="17"/>
      <c r="C37" s="42">
        <v>1</v>
      </c>
      <c r="E37" s="43">
        <f t="shared" si="0"/>
        <v>3</v>
      </c>
      <c r="F37" s="43">
        <f t="shared" si="1"/>
        <v>1</v>
      </c>
      <c r="G37" s="44">
        <v>5</v>
      </c>
      <c r="H37" s="44">
        <v>2</v>
      </c>
      <c r="I37" s="45"/>
      <c r="J37" s="106" t="s">
        <v>43</v>
      </c>
      <c r="K37" s="6"/>
      <c r="L37" s="101">
        <f>VLOOKUP($C37,$K$55:$L$67,2)</f>
        <v>1</v>
      </c>
      <c r="M37" s="6" t="s">
        <v>9</v>
      </c>
      <c r="N37" s="79"/>
      <c r="O37" s="60"/>
      <c r="P37" s="38"/>
      <c r="Q37" s="38">
        <f t="shared" si="5"/>
        <v>0</v>
      </c>
      <c r="R37" s="6"/>
      <c r="V37" s="36"/>
    </row>
    <row r="38" spans="1:22" s="25" customFormat="1" ht="24" outlineLevel="1" x14ac:dyDescent="0.3">
      <c r="A38" s="17"/>
      <c r="B38" s="17"/>
      <c r="C38" s="53">
        <v>1</v>
      </c>
      <c r="E38" s="54">
        <f t="shared" si="0"/>
        <v>3</v>
      </c>
      <c r="F38" s="54">
        <f t="shared" si="1"/>
        <v>1</v>
      </c>
      <c r="G38" s="55">
        <v>6</v>
      </c>
      <c r="H38" s="55"/>
      <c r="I38" s="56"/>
      <c r="J38" s="2" t="s">
        <v>35</v>
      </c>
      <c r="K38" s="93" t="s">
        <v>58</v>
      </c>
      <c r="L38" s="104">
        <f>VLOOKUP($C38,$K$55:$L$67,2)</f>
        <v>1</v>
      </c>
      <c r="M38" s="2"/>
      <c r="O38" s="57"/>
      <c r="P38" s="58"/>
      <c r="Q38" s="58">
        <f t="shared" si="5"/>
        <v>0</v>
      </c>
      <c r="R38" s="131"/>
      <c r="V38" s="36"/>
    </row>
    <row r="39" spans="1:22" s="25" customFormat="1" outlineLevel="1" x14ac:dyDescent="0.3">
      <c r="A39" s="17"/>
      <c r="B39" s="17"/>
      <c r="C39" s="53">
        <v>1</v>
      </c>
      <c r="E39" s="54">
        <f t="shared" si="0"/>
        <v>3</v>
      </c>
      <c r="F39" s="54">
        <f t="shared" si="1"/>
        <v>1</v>
      </c>
      <c r="G39" s="55">
        <v>7</v>
      </c>
      <c r="H39" s="55"/>
      <c r="I39" s="56"/>
      <c r="J39" s="2" t="s">
        <v>15</v>
      </c>
      <c r="K39" s="89" t="s">
        <v>53</v>
      </c>
      <c r="L39" s="100">
        <f>VLOOKUP($C39,$K$55:$L$67,2)</f>
        <v>1</v>
      </c>
      <c r="M39" s="89" t="s">
        <v>26</v>
      </c>
      <c r="O39" s="57"/>
      <c r="P39" s="58"/>
      <c r="Q39" s="58">
        <f>O39*P39</f>
        <v>0</v>
      </c>
      <c r="R39" s="64"/>
      <c r="V39" s="36"/>
    </row>
    <row r="40" spans="1:22" s="25" customFormat="1" outlineLevel="1" x14ac:dyDescent="0.3">
      <c r="A40" s="17"/>
      <c r="B40" s="17"/>
      <c r="C40" s="53">
        <v>1</v>
      </c>
      <c r="E40" s="54">
        <f>$E$15</f>
        <v>3</v>
      </c>
      <c r="F40" s="54">
        <f>$F$15</f>
        <v>1</v>
      </c>
      <c r="G40" s="55">
        <v>9</v>
      </c>
      <c r="H40" s="55"/>
      <c r="I40" s="56"/>
      <c r="J40" s="2" t="s">
        <v>52</v>
      </c>
      <c r="K40" s="90">
        <v>0.02</v>
      </c>
      <c r="L40" s="105">
        <f>VLOOKUP($C40,$K$55:$L$67,2)</f>
        <v>1</v>
      </c>
      <c r="M40" s="2" t="s">
        <v>9</v>
      </c>
      <c r="O40" s="57"/>
      <c r="P40" s="58"/>
      <c r="Q40" s="58">
        <f>O40*P40</f>
        <v>0</v>
      </c>
      <c r="R40" s="132"/>
      <c r="V40" s="36"/>
    </row>
    <row r="41" spans="1:22" s="25" customFormat="1" x14ac:dyDescent="0.3">
      <c r="A41" s="17"/>
      <c r="B41" s="17"/>
      <c r="C41" s="46"/>
      <c r="E41" s="47"/>
      <c r="F41" s="47"/>
      <c r="G41" s="47"/>
      <c r="H41" s="48"/>
      <c r="I41" s="48"/>
      <c r="L41" s="97"/>
      <c r="O41" s="49"/>
      <c r="V41" s="36"/>
    </row>
    <row r="42" spans="1:22" s="25" customFormat="1" x14ac:dyDescent="0.3">
      <c r="A42" s="17"/>
      <c r="B42" s="17"/>
      <c r="C42" s="46"/>
      <c r="E42" s="47"/>
      <c r="F42" s="47"/>
      <c r="G42" s="47"/>
      <c r="H42" s="48"/>
      <c r="I42" s="48"/>
      <c r="L42" s="97"/>
      <c r="O42" s="49"/>
      <c r="P42" s="62" t="s">
        <v>8</v>
      </c>
      <c r="Q42" s="62">
        <f>SUBTOTAL(9,Q15:Q41)</f>
        <v>0</v>
      </c>
      <c r="V42" s="36"/>
    </row>
    <row r="43" spans="1:22" s="25" customFormat="1" x14ac:dyDescent="0.3">
      <c r="A43" s="17"/>
      <c r="B43" s="17"/>
      <c r="C43" s="46"/>
      <c r="E43" s="47"/>
      <c r="F43" s="47"/>
      <c r="G43" s="47"/>
      <c r="H43" s="48"/>
      <c r="I43" s="48"/>
      <c r="L43" s="97"/>
      <c r="O43" s="49"/>
      <c r="P43" s="63"/>
      <c r="Q43" s="63"/>
      <c r="V43" s="36"/>
    </row>
    <row r="44" spans="1:22" s="25" customFormat="1" x14ac:dyDescent="0.3">
      <c r="A44" s="17"/>
      <c r="B44" s="17"/>
      <c r="C44" s="46"/>
      <c r="E44" s="47"/>
      <c r="F44" s="47"/>
      <c r="G44" s="47"/>
      <c r="H44" s="48"/>
      <c r="I44" s="48"/>
      <c r="L44" s="97"/>
      <c r="O44" s="49"/>
      <c r="P44" s="81"/>
      <c r="Q44" s="81"/>
      <c r="V44" s="36"/>
    </row>
    <row r="45" spans="1:22" s="8" customFormat="1" ht="18" x14ac:dyDescent="0.3">
      <c r="A45" s="7"/>
      <c r="B45" s="7"/>
      <c r="C45" s="27" t="s">
        <v>77</v>
      </c>
      <c r="D45" s="82"/>
      <c r="E45" s="83"/>
      <c r="F45" s="84"/>
      <c r="G45" s="84"/>
      <c r="H45" s="85"/>
      <c r="I45" s="85"/>
      <c r="J45" s="86"/>
      <c r="K45" s="82"/>
      <c r="L45" s="98"/>
      <c r="M45" s="82"/>
      <c r="N45" s="82"/>
      <c r="O45" s="87"/>
      <c r="P45" s="82"/>
      <c r="Q45" s="82"/>
      <c r="R45" s="82"/>
      <c r="V45" s="34"/>
    </row>
    <row r="46" spans="1:22" s="25" customFormat="1" x14ac:dyDescent="0.3">
      <c r="A46" s="17"/>
      <c r="B46" s="17"/>
      <c r="C46" s="46"/>
      <c r="E46" s="47"/>
      <c r="F46" s="47"/>
      <c r="G46" s="47"/>
      <c r="H46" s="48"/>
      <c r="I46" s="48"/>
      <c r="L46" s="97"/>
      <c r="O46" s="49"/>
      <c r="P46" s="66"/>
      <c r="Q46" s="66"/>
      <c r="V46" s="36"/>
    </row>
    <row r="47" spans="1:22" s="25" customFormat="1" x14ac:dyDescent="0.3">
      <c r="A47" s="17"/>
      <c r="B47" s="17"/>
      <c r="C47" s="46"/>
      <c r="E47" s="47"/>
      <c r="F47" s="47"/>
      <c r="G47" s="47"/>
      <c r="H47" s="48"/>
      <c r="I47" s="48"/>
      <c r="L47" s="97"/>
      <c r="O47" s="67"/>
      <c r="P47" s="68" t="s">
        <v>4</v>
      </c>
      <c r="Q47" s="69">
        <f>SUBTOTAL(9,Q12:Q46)</f>
        <v>0</v>
      </c>
      <c r="V47" s="36"/>
    </row>
    <row r="48" spans="1:22" s="25" customFormat="1" x14ac:dyDescent="0.3">
      <c r="A48" s="17"/>
      <c r="B48" s="17"/>
      <c r="C48" s="46"/>
      <c r="E48" s="47"/>
      <c r="F48" s="47"/>
      <c r="G48" s="47"/>
      <c r="H48" s="48"/>
      <c r="I48" s="48"/>
      <c r="L48" s="97"/>
      <c r="O48" s="67"/>
      <c r="P48" s="68" t="s">
        <v>5</v>
      </c>
      <c r="Q48" s="69">
        <f>Q47*0.2</f>
        <v>0</v>
      </c>
      <c r="V48" s="36"/>
    </row>
    <row r="49" spans="1:22" s="25" customFormat="1" x14ac:dyDescent="0.3">
      <c r="A49" s="17"/>
      <c r="B49" s="17"/>
      <c r="C49" s="46"/>
      <c r="E49" s="47"/>
      <c r="F49" s="47"/>
      <c r="G49" s="47"/>
      <c r="H49" s="48"/>
      <c r="I49" s="48"/>
      <c r="L49" s="97"/>
      <c r="O49" s="67"/>
      <c r="P49" s="70" t="s">
        <v>6</v>
      </c>
      <c r="Q49" s="71">
        <f>Q47+Q48</f>
        <v>0</v>
      </c>
      <c r="V49" s="36"/>
    </row>
    <row r="50" spans="1:22" s="8" customFormat="1" x14ac:dyDescent="0.3">
      <c r="A50" s="7"/>
      <c r="B50" s="7"/>
      <c r="C50" s="13"/>
      <c r="E50" s="14"/>
      <c r="F50" s="14"/>
      <c r="G50" s="14"/>
      <c r="H50" s="16"/>
      <c r="I50" s="16"/>
      <c r="J50" s="25"/>
      <c r="K50" s="25"/>
      <c r="L50" s="97"/>
      <c r="O50" s="26"/>
      <c r="P50" s="32"/>
      <c r="Q50" s="32"/>
      <c r="R50" s="25"/>
      <c r="V50" s="34"/>
    </row>
    <row r="51" spans="1:22" s="8" customFormat="1" x14ac:dyDescent="0.3">
      <c r="A51" s="7"/>
      <c r="B51" s="7"/>
      <c r="C51" s="13"/>
      <c r="E51" s="14"/>
      <c r="F51" s="14"/>
      <c r="G51" s="14"/>
      <c r="H51" s="16"/>
      <c r="I51" s="16"/>
      <c r="J51" s="25"/>
      <c r="K51" s="25"/>
      <c r="L51" s="97"/>
      <c r="O51" s="26"/>
      <c r="P51" s="32"/>
      <c r="Q51" s="32"/>
      <c r="R51" s="25"/>
      <c r="V51" s="34"/>
    </row>
    <row r="52" spans="1:22" s="8" customFormat="1" x14ac:dyDescent="0.3">
      <c r="A52" s="7"/>
      <c r="B52" s="7"/>
      <c r="C52" s="13"/>
      <c r="E52" s="14"/>
      <c r="F52" s="15"/>
      <c r="G52" s="15"/>
      <c r="H52" s="16"/>
      <c r="I52" s="16"/>
      <c r="J52" s="25"/>
      <c r="L52" s="95"/>
      <c r="V52" s="34"/>
    </row>
    <row r="53" spans="1:22" s="8" customFormat="1" x14ac:dyDescent="0.3">
      <c r="A53" s="7"/>
      <c r="B53" s="136"/>
      <c r="C53" s="137"/>
      <c r="D53" s="138"/>
      <c r="E53" s="139"/>
      <c r="F53" s="140"/>
      <c r="G53" s="140"/>
      <c r="H53" s="141"/>
      <c r="I53" s="141"/>
      <c r="J53" s="142"/>
      <c r="K53" s="138"/>
      <c r="L53" s="143"/>
      <c r="M53" s="138"/>
      <c r="N53" s="138"/>
      <c r="O53" s="138"/>
      <c r="P53" s="138"/>
      <c r="Q53" s="138"/>
      <c r="R53" s="138"/>
      <c r="S53" s="138"/>
      <c r="T53" s="138"/>
      <c r="V53" s="34"/>
    </row>
    <row r="54" spans="1:22" s="9" customFormat="1" ht="53.4" customHeight="1" x14ac:dyDescent="0.3">
      <c r="A54" s="10"/>
      <c r="B54" s="144"/>
      <c r="C54" s="145"/>
      <c r="D54" s="144"/>
      <c r="E54" s="146"/>
      <c r="F54" s="147"/>
      <c r="G54" s="147"/>
      <c r="H54" s="148"/>
      <c r="I54" s="148"/>
      <c r="J54" s="165" t="s">
        <v>16</v>
      </c>
      <c r="K54" s="166" t="s">
        <v>62</v>
      </c>
      <c r="L54" s="167" t="s">
        <v>59</v>
      </c>
      <c r="M54" s="148"/>
      <c r="N54" s="138"/>
      <c r="O54" s="138"/>
      <c r="P54" s="138"/>
      <c r="Q54" s="138"/>
      <c r="R54" s="149"/>
      <c r="S54" s="149"/>
      <c r="T54" s="148"/>
      <c r="V54" s="35"/>
    </row>
    <row r="55" spans="1:22" s="8" customFormat="1" ht="18" x14ac:dyDescent="0.3">
      <c r="A55" s="7"/>
      <c r="B55" s="136"/>
      <c r="C55" s="150"/>
      <c r="D55" s="150"/>
      <c r="E55" s="151"/>
      <c r="F55" s="152"/>
      <c r="G55" s="150"/>
      <c r="H55" s="138"/>
      <c r="I55" s="138"/>
      <c r="J55" s="168" t="s">
        <v>60</v>
      </c>
      <c r="K55" s="169">
        <v>1</v>
      </c>
      <c r="L55" s="170">
        <v>1</v>
      </c>
      <c r="M55" s="138"/>
      <c r="N55" s="138"/>
      <c r="O55" s="138"/>
      <c r="P55" s="138"/>
      <c r="Q55" s="138"/>
      <c r="R55" s="149"/>
      <c r="S55" s="149"/>
      <c r="T55" s="138"/>
      <c r="V55" s="34"/>
    </row>
    <row r="56" spans="1:22" s="8" customFormat="1" ht="18" x14ac:dyDescent="0.35">
      <c r="A56" s="7"/>
      <c r="B56" s="136"/>
      <c r="C56" s="138"/>
      <c r="D56" s="153"/>
      <c r="E56" s="151"/>
      <c r="F56" s="152"/>
      <c r="G56" s="150"/>
      <c r="H56" s="138"/>
      <c r="I56" s="138"/>
      <c r="J56" s="168" t="s">
        <v>61</v>
      </c>
      <c r="K56" s="169">
        <v>2</v>
      </c>
      <c r="L56" s="170">
        <v>1</v>
      </c>
      <c r="M56" s="138"/>
      <c r="N56" s="138"/>
      <c r="O56" s="138"/>
      <c r="P56" s="138"/>
      <c r="Q56" s="138"/>
      <c r="R56" s="149"/>
      <c r="S56" s="149"/>
      <c r="T56" s="138"/>
      <c r="V56" s="34"/>
    </row>
    <row r="57" spans="1:22" s="8" customFormat="1" ht="18" x14ac:dyDescent="0.35">
      <c r="A57" s="7"/>
      <c r="B57" s="136"/>
      <c r="C57" s="138"/>
      <c r="D57" s="153"/>
      <c r="E57" s="151"/>
      <c r="F57" s="152"/>
      <c r="G57" s="150"/>
      <c r="H57" s="138"/>
      <c r="I57" s="138"/>
      <c r="J57" s="168" t="s">
        <v>72</v>
      </c>
      <c r="K57" s="169" t="s">
        <v>63</v>
      </c>
      <c r="L57" s="170">
        <v>2</v>
      </c>
      <c r="M57" s="138"/>
      <c r="N57" s="138"/>
      <c r="O57" s="138"/>
      <c r="P57" s="138"/>
      <c r="Q57" s="138"/>
      <c r="R57" s="149"/>
      <c r="S57" s="149"/>
      <c r="T57" s="138"/>
      <c r="V57" s="34"/>
    </row>
    <row r="58" spans="1:22" s="8" customFormat="1" ht="18" x14ac:dyDescent="0.35">
      <c r="A58" s="7"/>
      <c r="B58" s="136"/>
      <c r="C58" s="138"/>
      <c r="D58" s="153"/>
      <c r="E58" s="151"/>
      <c r="F58" s="152"/>
      <c r="G58" s="150"/>
      <c r="H58" s="138"/>
      <c r="I58" s="138"/>
      <c r="J58" s="168" t="s">
        <v>47</v>
      </c>
      <c r="K58" s="169">
        <v>3</v>
      </c>
      <c r="L58" s="170">
        <v>2</v>
      </c>
      <c r="M58" s="138"/>
      <c r="N58" s="138"/>
      <c r="O58" s="138"/>
      <c r="P58" s="138"/>
      <c r="Q58" s="138"/>
      <c r="R58" s="149"/>
      <c r="S58" s="149"/>
      <c r="T58" s="138"/>
      <c r="V58" s="34"/>
    </row>
    <row r="59" spans="1:22" s="8" customFormat="1" ht="18" x14ac:dyDescent="0.35">
      <c r="A59" s="7"/>
      <c r="B59" s="136"/>
      <c r="C59" s="138"/>
      <c r="D59" s="153"/>
      <c r="E59" s="151"/>
      <c r="F59" s="152"/>
      <c r="G59" s="150"/>
      <c r="H59" s="138"/>
      <c r="I59" s="138"/>
      <c r="J59" s="168" t="s">
        <v>73</v>
      </c>
      <c r="K59" s="169" t="s">
        <v>74</v>
      </c>
      <c r="L59" s="170">
        <v>1</v>
      </c>
      <c r="M59" s="138"/>
      <c r="N59" s="138"/>
      <c r="O59" s="138"/>
      <c r="P59" s="138"/>
      <c r="Q59" s="138"/>
      <c r="R59" s="149"/>
      <c r="S59" s="149"/>
      <c r="T59" s="138"/>
      <c r="V59" s="34"/>
    </row>
    <row r="60" spans="1:22" s="8" customFormat="1" ht="18" customHeight="1" x14ac:dyDescent="0.25">
      <c r="A60" s="7"/>
      <c r="B60" s="136"/>
      <c r="C60" s="150"/>
      <c r="D60" s="154"/>
      <c r="E60" s="154"/>
      <c r="F60" s="154"/>
      <c r="G60" s="154"/>
      <c r="H60" s="154"/>
      <c r="I60" s="154"/>
      <c r="J60" s="168" t="s">
        <v>49</v>
      </c>
      <c r="K60" s="169">
        <v>4</v>
      </c>
      <c r="L60" s="170">
        <v>2</v>
      </c>
      <c r="M60" s="138"/>
      <c r="N60" s="155"/>
      <c r="O60" s="138"/>
      <c r="P60" s="138"/>
      <c r="Q60" s="138"/>
      <c r="R60" s="149"/>
      <c r="S60" s="149"/>
      <c r="T60" s="138"/>
      <c r="V60" s="34"/>
    </row>
    <row r="61" spans="1:22" s="8" customFormat="1" ht="18" x14ac:dyDescent="0.25">
      <c r="A61" s="7"/>
      <c r="B61" s="136"/>
      <c r="C61" s="150"/>
      <c r="D61" s="138"/>
      <c r="E61" s="138"/>
      <c r="F61" s="138"/>
      <c r="G61" s="138"/>
      <c r="H61" s="138"/>
      <c r="I61" s="138"/>
      <c r="J61" s="168" t="s">
        <v>65</v>
      </c>
      <c r="K61" s="169">
        <v>5</v>
      </c>
      <c r="L61" s="170">
        <v>3</v>
      </c>
      <c r="M61" s="138"/>
      <c r="N61" s="155"/>
      <c r="O61" s="138"/>
      <c r="P61" s="138"/>
      <c r="Q61" s="138"/>
      <c r="R61" s="149"/>
      <c r="S61" s="149"/>
      <c r="T61" s="138"/>
      <c r="V61" s="34"/>
    </row>
    <row r="62" spans="1:22" s="8" customFormat="1" ht="28.8" x14ac:dyDescent="0.25">
      <c r="A62" s="7"/>
      <c r="B62" s="136"/>
      <c r="C62" s="150"/>
      <c r="D62" s="138"/>
      <c r="E62" s="138"/>
      <c r="F62" s="138"/>
      <c r="G62" s="138"/>
      <c r="H62" s="138"/>
      <c r="I62" s="138"/>
      <c r="J62" s="171" t="s">
        <v>64</v>
      </c>
      <c r="K62" s="169">
        <v>61</v>
      </c>
      <c r="L62" s="170">
        <v>3</v>
      </c>
      <c r="M62" s="138"/>
      <c r="N62" s="155"/>
      <c r="O62" s="138"/>
      <c r="P62" s="138"/>
      <c r="Q62" s="138"/>
      <c r="R62" s="149"/>
      <c r="S62" s="149"/>
      <c r="T62" s="138"/>
      <c r="V62" s="34"/>
    </row>
    <row r="63" spans="1:22" s="8" customFormat="1" ht="43.2" x14ac:dyDescent="0.25">
      <c r="A63" s="7"/>
      <c r="B63" s="136"/>
      <c r="C63" s="150"/>
      <c r="D63" s="138"/>
      <c r="E63" s="138"/>
      <c r="F63" s="138"/>
      <c r="G63" s="138"/>
      <c r="H63" s="138"/>
      <c r="I63" s="138"/>
      <c r="J63" s="171" t="s">
        <v>71</v>
      </c>
      <c r="K63" s="169">
        <v>62</v>
      </c>
      <c r="L63" s="170">
        <v>3</v>
      </c>
      <c r="M63" s="138"/>
      <c r="N63" s="155"/>
      <c r="O63" s="138"/>
      <c r="P63" s="138"/>
      <c r="Q63" s="138"/>
      <c r="R63" s="149"/>
      <c r="S63" s="149"/>
      <c r="T63" s="138"/>
      <c r="V63" s="34"/>
    </row>
    <row r="64" spans="1:22" s="8" customFormat="1" ht="43.2" x14ac:dyDescent="0.25">
      <c r="A64" s="7"/>
      <c r="B64" s="136"/>
      <c r="C64" s="150"/>
      <c r="D64" s="138"/>
      <c r="E64" s="138"/>
      <c r="F64" s="138"/>
      <c r="G64" s="138"/>
      <c r="H64" s="138"/>
      <c r="I64" s="138"/>
      <c r="J64" s="171" t="s">
        <v>69</v>
      </c>
      <c r="K64" s="169">
        <v>63</v>
      </c>
      <c r="L64" s="170">
        <v>2</v>
      </c>
      <c r="M64" s="138"/>
      <c r="N64" s="155"/>
      <c r="O64" s="138"/>
      <c r="P64" s="138"/>
      <c r="Q64" s="138"/>
      <c r="R64" s="149"/>
      <c r="S64" s="149"/>
      <c r="T64" s="138"/>
      <c r="V64" s="34"/>
    </row>
    <row r="65" spans="1:22" s="8" customFormat="1" ht="28.8" x14ac:dyDescent="0.25">
      <c r="A65" s="7"/>
      <c r="B65" s="136"/>
      <c r="C65" s="150"/>
      <c r="D65" s="138"/>
      <c r="E65" s="138"/>
      <c r="F65" s="138"/>
      <c r="G65" s="138"/>
      <c r="H65" s="138"/>
      <c r="I65" s="138"/>
      <c r="J65" s="171" t="s">
        <v>70</v>
      </c>
      <c r="K65" s="169">
        <v>64</v>
      </c>
      <c r="L65" s="170">
        <v>2</v>
      </c>
      <c r="M65" s="138"/>
      <c r="N65" s="155"/>
      <c r="O65" s="138"/>
      <c r="P65" s="138"/>
      <c r="Q65" s="138"/>
      <c r="R65" s="149"/>
      <c r="S65" s="149"/>
      <c r="T65" s="138"/>
      <c r="V65" s="34"/>
    </row>
    <row r="66" spans="1:22" s="8" customFormat="1" ht="18" x14ac:dyDescent="0.25">
      <c r="A66" s="7"/>
      <c r="B66" s="136"/>
      <c r="C66" s="150"/>
      <c r="D66" s="138"/>
      <c r="E66" s="138"/>
      <c r="F66" s="138"/>
      <c r="G66" s="138"/>
      <c r="H66" s="138"/>
      <c r="I66" s="138"/>
      <c r="J66" s="168" t="s">
        <v>48</v>
      </c>
      <c r="K66" s="169">
        <v>7</v>
      </c>
      <c r="L66" s="170">
        <v>2</v>
      </c>
      <c r="M66" s="138"/>
      <c r="N66" s="155"/>
      <c r="O66" s="138"/>
      <c r="P66" s="138"/>
      <c r="Q66" s="138"/>
      <c r="R66" s="149"/>
      <c r="S66" s="149"/>
      <c r="T66" s="138"/>
      <c r="V66" s="34"/>
    </row>
    <row r="67" spans="1:22" s="8" customFormat="1" ht="18" x14ac:dyDescent="0.25">
      <c r="A67" s="7"/>
      <c r="B67" s="136"/>
      <c r="C67" s="150"/>
      <c r="D67" s="138"/>
      <c r="E67" s="138"/>
      <c r="F67" s="138"/>
      <c r="G67" s="138"/>
      <c r="H67" s="138"/>
      <c r="I67" s="138"/>
      <c r="J67" s="168" t="s">
        <v>45</v>
      </c>
      <c r="K67" s="169">
        <v>8</v>
      </c>
      <c r="L67" s="170">
        <v>3</v>
      </c>
      <c r="M67" s="138"/>
      <c r="N67" s="155"/>
      <c r="O67" s="138"/>
      <c r="P67" s="138"/>
      <c r="Q67" s="138"/>
      <c r="R67" s="149"/>
      <c r="S67" s="149"/>
      <c r="T67" s="138"/>
      <c r="V67" s="34"/>
    </row>
    <row r="68" spans="1:22" s="8" customFormat="1" ht="18" x14ac:dyDescent="0.35">
      <c r="A68" s="7"/>
      <c r="B68" s="136"/>
      <c r="C68" s="150"/>
      <c r="D68" s="138"/>
      <c r="E68" s="138"/>
      <c r="F68" s="138"/>
      <c r="G68" s="138"/>
      <c r="H68" s="138"/>
      <c r="I68" s="138"/>
      <c r="J68" s="156"/>
      <c r="K68" s="156"/>
      <c r="L68" s="157"/>
      <c r="M68" s="156"/>
      <c r="N68" s="156"/>
      <c r="O68" s="156"/>
      <c r="P68" s="158"/>
      <c r="Q68" s="159"/>
      <c r="R68" s="156"/>
      <c r="S68" s="149"/>
      <c r="T68" s="138"/>
      <c r="V68" s="34"/>
    </row>
    <row r="69" spans="1:22" s="8" customFormat="1" ht="18" x14ac:dyDescent="0.35">
      <c r="A69" s="7"/>
      <c r="B69" s="136"/>
      <c r="C69" s="160"/>
      <c r="D69" s="138"/>
      <c r="E69" s="151"/>
      <c r="F69" s="152"/>
      <c r="G69" s="150"/>
      <c r="H69" s="138"/>
      <c r="I69" s="138"/>
      <c r="J69" s="161"/>
      <c r="K69" s="162"/>
      <c r="L69" s="163"/>
      <c r="M69" s="144"/>
      <c r="N69" s="148"/>
      <c r="O69" s="148"/>
      <c r="P69" s="148"/>
      <c r="Q69" s="164"/>
      <c r="R69" s="162"/>
      <c r="S69" s="138"/>
      <c r="T69" s="138"/>
      <c r="V69" s="36"/>
    </row>
  </sheetData>
  <mergeCells count="3">
    <mergeCell ref="D60:I60"/>
    <mergeCell ref="B7:G7"/>
    <mergeCell ref="C9:M9"/>
  </mergeCells>
  <phoneticPr fontId="1" type="noConversion"/>
  <pageMargins left="0.25" right="0.25" top="0.75" bottom="0.75" header="0.3" footer="0.3"/>
  <pageSetup paperSize="8" scale="57" fitToHeight="0" orientation="portrait" r:id="rId1"/>
  <headerFooter>
    <oddFooter>Page &amp;P de &amp;N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9E86F0FBF2FB43A9D1C7698622BB35" ma:contentTypeVersion="19" ma:contentTypeDescription="Crée un document." ma:contentTypeScope="" ma:versionID="abdbe5823cc180fb6acfbd81452e1d9f">
  <xsd:schema xmlns:xsd="http://www.w3.org/2001/XMLSchema" xmlns:xs="http://www.w3.org/2001/XMLSchema" xmlns:p="http://schemas.microsoft.com/office/2006/metadata/properties" xmlns:ns2="1e30ab7a-21bc-4ba2-b376-1f3a48fc9b7d" xmlns:ns3="c72c38dd-23c8-4f61-92c1-ecf4f37d29bb" targetNamespace="http://schemas.microsoft.com/office/2006/metadata/properties" ma:root="true" ma:fieldsID="25dde2e29a26acd498275640a0ab8162" ns2:_="" ns3:_="">
    <xsd:import namespace="1e30ab7a-21bc-4ba2-b376-1f3a48fc9b7d"/>
    <xsd:import namespace="c72c38dd-23c8-4f61-92c1-ecf4f37d29b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0ab7a-21bc-4ba2-b376-1f3a48fc9b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25cb67e-f8ba-4c30-ab32-0bceb62642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72c38dd-23c8-4f61-92c1-ecf4f37d29bb"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cb6280e-5c7b-4106-97f6-6d90e5df6f20}" ma:internalName="TaxCatchAll" ma:showField="CatchAllData" ma:web="c72c38dd-23c8-4f61-92c1-ecf4f37d2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72c38dd-23c8-4f61-92c1-ecf4f37d29bb" xsi:nil="true"/>
    <lcf76f155ced4ddcb4097134ff3c332f xmlns="1e30ab7a-21bc-4ba2-b376-1f3a48fc9b7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8E15C09-F85E-432C-93C3-8E12064B1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0ab7a-21bc-4ba2-b376-1f3a48fc9b7d"/>
    <ds:schemaRef ds:uri="c72c38dd-23c8-4f61-92c1-ecf4f37d29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D3479F-8499-4B29-828C-27581276F5F3}">
  <ds:schemaRefs>
    <ds:schemaRef ds:uri="http://schemas.microsoft.com/sharepoint/v3/contenttype/forms"/>
  </ds:schemaRefs>
</ds:datastoreItem>
</file>

<file path=customXml/itemProps3.xml><?xml version="1.0" encoding="utf-8"?>
<ds:datastoreItem xmlns:ds="http://schemas.openxmlformats.org/officeDocument/2006/customXml" ds:itemID="{6A9DC195-9849-44A9-8119-0400E2979A7F}">
  <ds:schemaRefs>
    <ds:schemaRef ds:uri="http://schemas.microsoft.com/office/2006/documentManagement/types"/>
    <ds:schemaRef ds:uri="http://purl.org/dc/terms/"/>
    <ds:schemaRef ds:uri="c72c38dd-23c8-4f61-92c1-ecf4f37d29bb"/>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1e30ab7a-21bc-4ba2-b376-1f3a48fc9b7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LOT1 INTALLATION</vt:lpstr>
      <vt:lpstr>'DPGF LOT1 INTALLATION'!Impression_des_titres</vt:lpstr>
      <vt:lpstr>'DPGF LOT1 INTALLATION'!Zone_d_impression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Chevallier</dc:creator>
  <cp:lastModifiedBy>Anne Chevallier</cp:lastModifiedBy>
  <cp:lastPrinted>2025-04-30T10:35:17Z</cp:lastPrinted>
  <dcterms:created xsi:type="dcterms:W3CDTF">2020-08-05T15:46:46Z</dcterms:created>
  <dcterms:modified xsi:type="dcterms:W3CDTF">2025-04-30T11:18:50Z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0x010100EB9E86F0FBF2FB43A9D1C7698622BB35</vt:lpwstr>
  </property>
  <property fmtid="{D5CDD505-2E9C-101B-9397-08002B2CF9AE}" pid="3" name="MediaServiceImageTags">
    <vt:lpwstr/>
  </property>
</Properties>
</file>